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현재_통합_문서"/>
  <bookViews>
    <workbookView xWindow="14430" yWindow="195" windowWidth="14310" windowHeight="13890" tabRatio="913" firstSheet="1" activeTab="1"/>
  </bookViews>
  <sheets>
    <sheet name="Data_Shet" sheetId="71" state="hidden" r:id="rId1"/>
    <sheet name="제외_측면점검로(소단)" sheetId="72" r:id="rId2"/>
    <sheet name="제외_측면점검로(계단)" sheetId="74" r:id="rId3"/>
    <sheet name="8.08" sheetId="70" r:id="rId4"/>
    <sheet name="정리_절토부점검로수량집계 " sheetId="30" state="hidden" r:id="rId5"/>
    <sheet name="전체_절토부점검로수량집계_당초변경" sheetId="77" state="hidden" r:id="rId6"/>
    <sheet name="정리_절토부점검로현황" sheetId="31" state="hidden" r:id="rId7"/>
    <sheet name="전체_절토부점검로현황_당초변경" sheetId="76" state="hidden" r:id="rId8"/>
    <sheet name="절토부점검로단위수량" sheetId="32" r:id="rId9"/>
  </sheets>
  <externalReferences>
    <externalReference r:id="rId10"/>
  </externalReferences>
  <definedNames>
    <definedName name="_xlnm._FilterDatabase" localSheetId="2">'제외_측면점검로(계단)'!$D$5:$AX$57</definedName>
    <definedName name="_xlnm._FilterDatabase" localSheetId="1">'제외_측면점검로(소단)'!$D$5:$AX$57</definedName>
    <definedName name="_xlnm.Print_Area" localSheetId="5">전체_절토부점검로수량집계_당초변경!$A$1:$G$62</definedName>
    <definedName name="_xlnm.Print_Area" localSheetId="7">전체_절토부점검로현황_당초변경!$A$1:$J$40</definedName>
    <definedName name="_xlnm.Print_Area" localSheetId="4">'정리_절토부점검로수량집계 '!$A$1:$G$47</definedName>
    <definedName name="_xlnm.Print_Area" localSheetId="6">정리_절토부점검로현황!$A$1:$J$27</definedName>
    <definedName name="_xlnm.Print_Area" localSheetId="2">'제외_측면점검로(계단)'!$A$1:$AY$57</definedName>
    <definedName name="_xlnm.Print_Area" localSheetId="1">'제외_측면점검로(소단)'!$A$1:$AY$57</definedName>
    <definedName name="_xlnm.Print_Titles" localSheetId="2">'제외_측면점검로(계단)'!$1:$4</definedName>
    <definedName name="_xlnm.Print_Titles" localSheetId="1">'제외_측면점검로(소단)'!$1:$4</definedName>
  </definedNames>
  <calcPr calcId="125725"/>
</workbook>
</file>

<file path=xl/calcChain.xml><?xml version="1.0" encoding="utf-8"?>
<calcChain xmlns="http://schemas.openxmlformats.org/spreadsheetml/2006/main">
  <c r="E62" i="77"/>
  <c r="F60"/>
  <c r="E60"/>
  <c r="D60"/>
  <c r="E58"/>
  <c r="F56"/>
  <c r="E56"/>
  <c r="D56"/>
  <c r="E54"/>
  <c r="F52"/>
  <c r="E52"/>
  <c r="D52"/>
  <c r="E50"/>
  <c r="F48"/>
  <c r="E48"/>
  <c r="D48"/>
  <c r="E46"/>
  <c r="F44"/>
  <c r="E44"/>
  <c r="D44"/>
  <c r="E42"/>
  <c r="F37"/>
  <c r="E37"/>
  <c r="D37"/>
  <c r="F35"/>
  <c r="E35"/>
  <c r="D35"/>
  <c r="F16"/>
  <c r="F14"/>
  <c r="F12"/>
  <c r="F10"/>
  <c r="F8"/>
  <c r="F6"/>
  <c r="F4"/>
  <c r="J38" i="76"/>
  <c r="I38"/>
  <c r="H38"/>
  <c r="G38"/>
  <c r="F38"/>
  <c r="E38"/>
  <c r="D38"/>
  <c r="C38"/>
  <c r="B38"/>
  <c r="A38"/>
  <c r="J36"/>
  <c r="I36"/>
  <c r="H36"/>
  <c r="G36"/>
  <c r="F36"/>
  <c r="E36"/>
  <c r="D36"/>
  <c r="C36"/>
  <c r="B36"/>
  <c r="A36"/>
  <c r="J34"/>
  <c r="I34"/>
  <c r="H34"/>
  <c r="G34"/>
  <c r="F34"/>
  <c r="E34"/>
  <c r="D34"/>
  <c r="C34"/>
  <c r="B34"/>
  <c r="A34"/>
  <c r="J32"/>
  <c r="I32"/>
  <c r="H32"/>
  <c r="G32"/>
  <c r="F32"/>
  <c r="E32"/>
  <c r="D32"/>
  <c r="C32"/>
  <c r="B32"/>
  <c r="A32"/>
  <c r="J30"/>
  <c r="I30"/>
  <c r="H30"/>
  <c r="G30"/>
  <c r="F30"/>
  <c r="E30"/>
  <c r="D30"/>
  <c r="C30"/>
  <c r="B30"/>
  <c r="A30"/>
  <c r="J28"/>
  <c r="I28"/>
  <c r="H28"/>
  <c r="G28"/>
  <c r="F28"/>
  <c r="E28"/>
  <c r="D28"/>
  <c r="C28"/>
  <c r="B28"/>
  <c r="A28"/>
  <c r="J26"/>
  <c r="I26"/>
  <c r="H26"/>
  <c r="G26"/>
  <c r="F26"/>
  <c r="E26"/>
  <c r="D26"/>
  <c r="C26"/>
  <c r="B26"/>
  <c r="A26"/>
  <c r="J24"/>
  <c r="G24"/>
  <c r="F24"/>
  <c r="E24"/>
  <c r="D24"/>
  <c r="C24"/>
  <c r="B24"/>
  <c r="A24"/>
  <c r="J22"/>
  <c r="G22"/>
  <c r="F22"/>
  <c r="E22"/>
  <c r="D22"/>
  <c r="C22"/>
  <c r="B22"/>
  <c r="A22"/>
  <c r="J20"/>
  <c r="G20"/>
  <c r="F20"/>
  <c r="E20"/>
  <c r="D20"/>
  <c r="C20"/>
  <c r="B20"/>
  <c r="A20"/>
  <c r="J18"/>
  <c r="G18"/>
  <c r="F18"/>
  <c r="E18"/>
  <c r="D18"/>
  <c r="C18"/>
  <c r="B18"/>
  <c r="A18"/>
  <c r="J16"/>
  <c r="G16"/>
  <c r="F16"/>
  <c r="E16"/>
  <c r="D16"/>
  <c r="C16"/>
  <c r="B16"/>
  <c r="A16"/>
  <c r="J14"/>
  <c r="G14"/>
  <c r="F14"/>
  <c r="E14"/>
  <c r="D14"/>
  <c r="C14"/>
  <c r="B14"/>
  <c r="A14"/>
  <c r="J12"/>
  <c r="G12"/>
  <c r="F12"/>
  <c r="E12"/>
  <c r="D12"/>
  <c r="C12"/>
  <c r="B12"/>
  <c r="A12"/>
  <c r="J10"/>
  <c r="G10"/>
  <c r="F10"/>
  <c r="E10"/>
  <c r="D10"/>
  <c r="C10"/>
  <c r="B10"/>
  <c r="A10"/>
  <c r="J8"/>
  <c r="G8"/>
  <c r="F8"/>
  <c r="E8"/>
  <c r="D8"/>
  <c r="C8"/>
  <c r="B8"/>
  <c r="A8"/>
  <c r="J6"/>
  <c r="G6"/>
  <c r="F6"/>
  <c r="F40" s="1"/>
  <c r="E6"/>
  <c r="D6"/>
  <c r="C6"/>
  <c r="B6"/>
  <c r="A6"/>
  <c r="E40"/>
  <c r="BB57" i="74"/>
  <c r="AU57"/>
  <c r="AV57" s="1"/>
  <c r="AT57"/>
  <c r="BA57" s="1"/>
  <c r="AI57"/>
  <c r="BJ57" s="1"/>
  <c r="BB56"/>
  <c r="AT56"/>
  <c r="BA56" s="1"/>
  <c r="AI56"/>
  <c r="BJ56" s="1"/>
  <c r="BB55"/>
  <c r="AU55"/>
  <c r="AV55" s="1"/>
  <c r="AT55"/>
  <c r="BA55" s="1"/>
  <c r="AI55"/>
  <c r="BJ55" s="1"/>
  <c r="BB54"/>
  <c r="AT54"/>
  <c r="AU54" s="1"/>
  <c r="AV54" s="1"/>
  <c r="AI54"/>
  <c r="BB53"/>
  <c r="AU53"/>
  <c r="AV53" s="1"/>
  <c r="AT53"/>
  <c r="BA53" s="1"/>
  <c r="AI53"/>
  <c r="BJ53" s="1"/>
  <c r="BB52"/>
  <c r="AT52"/>
  <c r="BA52" s="1"/>
  <c r="AI52"/>
  <c r="BJ52" s="1"/>
  <c r="BB51"/>
  <c r="AU51"/>
  <c r="AV51" s="1"/>
  <c r="AT51"/>
  <c r="BA51" s="1"/>
  <c r="AI51"/>
  <c r="BJ51" s="1"/>
  <c r="BB50"/>
  <c r="AT50"/>
  <c r="AU50" s="1"/>
  <c r="AV50" s="1"/>
  <c r="AI50"/>
  <c r="BB49"/>
  <c r="AU49"/>
  <c r="AV49" s="1"/>
  <c r="AT49"/>
  <c r="BA49" s="1"/>
  <c r="AI49"/>
  <c r="BJ49" s="1"/>
  <c r="BB48"/>
  <c r="AT48"/>
  <c r="BJ48" s="1"/>
  <c r="AI48"/>
  <c r="BB47"/>
  <c r="AU47"/>
  <c r="AV47" s="1"/>
  <c r="AT47"/>
  <c r="BA47" s="1"/>
  <c r="AI47"/>
  <c r="BJ47" s="1"/>
  <c r="BB46"/>
  <c r="AT46"/>
  <c r="AU46" s="1"/>
  <c r="AV46" s="1"/>
  <c r="AI46"/>
  <c r="BB45"/>
  <c r="AU45"/>
  <c r="AV45" s="1"/>
  <c r="AT45"/>
  <c r="BA45" s="1"/>
  <c r="AI45"/>
  <c r="BJ45" s="1"/>
  <c r="BB44"/>
  <c r="AT44"/>
  <c r="BA44" s="1"/>
  <c r="AI44"/>
  <c r="BJ44" s="1"/>
  <c r="BB43"/>
  <c r="AU43"/>
  <c r="AV43" s="1"/>
  <c r="AT43"/>
  <c r="BA43" s="1"/>
  <c r="AI43"/>
  <c r="BJ43" s="1"/>
  <c r="BB42"/>
  <c r="AT42"/>
  <c r="AU42" s="1"/>
  <c r="AV42" s="1"/>
  <c r="AI42"/>
  <c r="BB41"/>
  <c r="AU41"/>
  <c r="AV41" s="1"/>
  <c r="AT41"/>
  <c r="BA41" s="1"/>
  <c r="AI41"/>
  <c r="BJ41" s="1"/>
  <c r="BB40"/>
  <c r="AT40"/>
  <c r="BA40" s="1"/>
  <c r="AI40"/>
  <c r="BJ40" s="1"/>
  <c r="BB39"/>
  <c r="AT39"/>
  <c r="AU39" s="1"/>
  <c r="AV39" s="1"/>
  <c r="AI39"/>
  <c r="BJ39" s="1"/>
  <c r="AH39"/>
  <c r="BB38"/>
  <c r="AU38"/>
  <c r="AV38" s="1"/>
  <c r="AT38"/>
  <c r="BA38" s="1"/>
  <c r="AI38"/>
  <c r="BJ38" s="1"/>
  <c r="BB37"/>
  <c r="BA37"/>
  <c r="AT37"/>
  <c r="AU37" s="1"/>
  <c r="AV37" s="1"/>
  <c r="AI37"/>
  <c r="BJ37" s="1"/>
  <c r="AH37"/>
  <c r="BB36"/>
  <c r="AT36"/>
  <c r="BA36" s="1"/>
  <c r="AH36"/>
  <c r="AI36" s="1"/>
  <c r="BJ36" s="1"/>
  <c r="BB35"/>
  <c r="AT35"/>
  <c r="AU35" s="1"/>
  <c r="AV35" s="1"/>
  <c r="AH35"/>
  <c r="AI35" s="1"/>
  <c r="BJ35" s="1"/>
  <c r="BB34"/>
  <c r="AU34"/>
  <c r="AV34" s="1"/>
  <c r="AT34"/>
  <c r="BA34" s="1"/>
  <c r="AH34"/>
  <c r="AI34" s="1"/>
  <c r="BJ34" s="1"/>
  <c r="BB33"/>
  <c r="BA33"/>
  <c r="BD33" s="1"/>
  <c r="AV33"/>
  <c r="AT33"/>
  <c r="AU33" s="1"/>
  <c r="AH33"/>
  <c r="AI33" s="1"/>
  <c r="BJ33" s="1"/>
  <c r="BB32"/>
  <c r="AU32"/>
  <c r="AV32" s="1"/>
  <c r="AT32"/>
  <c r="BA32" s="1"/>
  <c r="AH32"/>
  <c r="AI32" s="1"/>
  <c r="BJ32" s="1"/>
  <c r="BB31"/>
  <c r="AT31"/>
  <c r="BA31" s="1"/>
  <c r="AI31"/>
  <c r="BJ31" s="1"/>
  <c r="BB30"/>
  <c r="AT30"/>
  <c r="AU30" s="1"/>
  <c r="AV30" s="1"/>
  <c r="AI30"/>
  <c r="BJ30" s="1"/>
  <c r="BB29"/>
  <c r="AT29"/>
  <c r="AU29" s="1"/>
  <c r="AV29" s="1"/>
  <c r="AH29"/>
  <c r="AI29" s="1"/>
  <c r="BJ29" s="1"/>
  <c r="BB28"/>
  <c r="AT28"/>
  <c r="BA28" s="1"/>
  <c r="AI28"/>
  <c r="BJ28" s="1"/>
  <c r="BB27"/>
  <c r="AT27"/>
  <c r="AU27" s="1"/>
  <c r="AV27" s="1"/>
  <c r="AI27"/>
  <c r="BJ27" s="1"/>
  <c r="BB26"/>
  <c r="AT26"/>
  <c r="AU26" s="1"/>
  <c r="AV26" s="1"/>
  <c r="AI26"/>
  <c r="BB25"/>
  <c r="AU25"/>
  <c r="AV25" s="1"/>
  <c r="AT25"/>
  <c r="BA25" s="1"/>
  <c r="AI25"/>
  <c r="BJ25" s="1"/>
  <c r="BB24"/>
  <c r="AT24"/>
  <c r="BA24" s="1"/>
  <c r="AI24"/>
  <c r="BJ24" s="1"/>
  <c r="BB23"/>
  <c r="AT23"/>
  <c r="AU23" s="1"/>
  <c r="AV23" s="1"/>
  <c r="AI23"/>
  <c r="BJ23" s="1"/>
  <c r="BB22"/>
  <c r="AT22"/>
  <c r="AU22" s="1"/>
  <c r="AV22" s="1"/>
  <c r="AI22"/>
  <c r="BB21"/>
  <c r="AU21"/>
  <c r="AV21" s="1"/>
  <c r="AT21"/>
  <c r="BA21" s="1"/>
  <c r="AH21"/>
  <c r="AI21" s="1"/>
  <c r="BJ21" s="1"/>
  <c r="BB20"/>
  <c r="AT20"/>
  <c r="AU20" s="1"/>
  <c r="AV20" s="1"/>
  <c r="AI20"/>
  <c r="BJ20" s="1"/>
  <c r="AH20"/>
  <c r="BB19"/>
  <c r="AU19"/>
  <c r="AV19" s="1"/>
  <c r="AT19"/>
  <c r="BA19" s="1"/>
  <c r="AH19"/>
  <c r="AI19" s="1"/>
  <c r="BJ19" s="1"/>
  <c r="BB18"/>
  <c r="AT18"/>
  <c r="AU18" s="1"/>
  <c r="AV18" s="1"/>
  <c r="AI18"/>
  <c r="BJ18" s="1"/>
  <c r="AH18"/>
  <c r="BB17"/>
  <c r="AU17"/>
  <c r="AV17" s="1"/>
  <c r="AT17"/>
  <c r="BA17" s="1"/>
  <c r="AI17"/>
  <c r="BJ17" s="1"/>
  <c r="BB16"/>
  <c r="AT16"/>
  <c r="BA16" s="1"/>
  <c r="AI16"/>
  <c r="BJ16" s="1"/>
  <c r="BB15"/>
  <c r="AT15"/>
  <c r="AU15" s="1"/>
  <c r="AV15" s="1"/>
  <c r="AI15"/>
  <c r="BJ15" s="1"/>
  <c r="BB14"/>
  <c r="AT14"/>
  <c r="AU14" s="1"/>
  <c r="AV14" s="1"/>
  <c r="AI14"/>
  <c r="BB13"/>
  <c r="AU13"/>
  <c r="AV13" s="1"/>
  <c r="AT13"/>
  <c r="BA13" s="1"/>
  <c r="AI13"/>
  <c r="BJ13" s="1"/>
  <c r="BB12"/>
  <c r="AT12"/>
  <c r="BA12" s="1"/>
  <c r="BD12" s="1"/>
  <c r="AI12"/>
  <c r="BJ12" s="1"/>
  <c r="BB11"/>
  <c r="AU11"/>
  <c r="AV11" s="1"/>
  <c r="AT11"/>
  <c r="BA11" s="1"/>
  <c r="AI11"/>
  <c r="BB10"/>
  <c r="AT10"/>
  <c r="BA10" s="1"/>
  <c r="AI10"/>
  <c r="BD9"/>
  <c r="BF9" s="1"/>
  <c r="BB9"/>
  <c r="AU9"/>
  <c r="AV9" s="1"/>
  <c r="AT9"/>
  <c r="BA9" s="1"/>
  <c r="BC9" s="1"/>
  <c r="AI9"/>
  <c r="BJ9" s="1"/>
  <c r="BN9" s="1"/>
  <c r="BB8"/>
  <c r="AT8"/>
  <c r="AU8" s="1"/>
  <c r="AV8" s="1"/>
  <c r="AI8"/>
  <c r="BJ8" s="1"/>
  <c r="BB7"/>
  <c r="BA7"/>
  <c r="BD7" s="1"/>
  <c r="BI7" s="1"/>
  <c r="BJ7"/>
  <c r="BJ6"/>
  <c r="BN6" s="1"/>
  <c r="BB6"/>
  <c r="AU6"/>
  <c r="AV6" s="1"/>
  <c r="AT6"/>
  <c r="BA6" s="1"/>
  <c r="AI6"/>
  <c r="BE5"/>
  <c r="BB5"/>
  <c r="AX5"/>
  <c r="AT5"/>
  <c r="AS5"/>
  <c r="AR5"/>
  <c r="AQ5"/>
  <c r="AP5"/>
  <c r="AO5"/>
  <c r="AN5"/>
  <c r="AM5"/>
  <c r="AL5"/>
  <c r="AK5"/>
  <c r="AJ5"/>
  <c r="AF5"/>
  <c r="AE5"/>
  <c r="AD5"/>
  <c r="AC5"/>
  <c r="AB5"/>
  <c r="AA5"/>
  <c r="BB57" i="72"/>
  <c r="AT57"/>
  <c r="AU57" s="1"/>
  <c r="AV57" s="1"/>
  <c r="AI57"/>
  <c r="BB56"/>
  <c r="AU56"/>
  <c r="AV56" s="1"/>
  <c r="AT56"/>
  <c r="BA56" s="1"/>
  <c r="AI56"/>
  <c r="BJ56" s="1"/>
  <c r="BB55"/>
  <c r="AT55"/>
  <c r="AU55" s="1"/>
  <c r="AV55" s="1"/>
  <c r="AI55"/>
  <c r="BB54"/>
  <c r="AU54"/>
  <c r="AV54" s="1"/>
  <c r="AT54"/>
  <c r="BA54" s="1"/>
  <c r="AI54"/>
  <c r="BJ54" s="1"/>
  <c r="BB53"/>
  <c r="AT53"/>
  <c r="AU53" s="1"/>
  <c r="AV53" s="1"/>
  <c r="AI53"/>
  <c r="BB52"/>
  <c r="AU52"/>
  <c r="AV52" s="1"/>
  <c r="AT52"/>
  <c r="BA52" s="1"/>
  <c r="AI52"/>
  <c r="BJ52" s="1"/>
  <c r="BB51"/>
  <c r="AT51"/>
  <c r="AU51" s="1"/>
  <c r="AV51" s="1"/>
  <c r="AI51"/>
  <c r="BB50"/>
  <c r="AU50"/>
  <c r="AV50" s="1"/>
  <c r="AT50"/>
  <c r="BA50" s="1"/>
  <c r="AI50"/>
  <c r="BJ50" s="1"/>
  <c r="BB49"/>
  <c r="AT49"/>
  <c r="AU49" s="1"/>
  <c r="AV49" s="1"/>
  <c r="AI49"/>
  <c r="BB48"/>
  <c r="AU48"/>
  <c r="AV48" s="1"/>
  <c r="AT48"/>
  <c r="BA48" s="1"/>
  <c r="AI48"/>
  <c r="BJ48" s="1"/>
  <c r="BB47"/>
  <c r="AT47"/>
  <c r="AU47" s="1"/>
  <c r="AV47" s="1"/>
  <c r="AI47"/>
  <c r="BB46"/>
  <c r="AU46"/>
  <c r="AV46" s="1"/>
  <c r="AT46"/>
  <c r="BA46" s="1"/>
  <c r="AI46"/>
  <c r="BJ46" s="1"/>
  <c r="BB45"/>
  <c r="AT45"/>
  <c r="AU45" s="1"/>
  <c r="AV45" s="1"/>
  <c r="AI45"/>
  <c r="BB44"/>
  <c r="AU44"/>
  <c r="AV44" s="1"/>
  <c r="AT44"/>
  <c r="BA44" s="1"/>
  <c r="AI44"/>
  <c r="BJ44" s="1"/>
  <c r="BB43"/>
  <c r="AT43"/>
  <c r="AU43" s="1"/>
  <c r="AV43" s="1"/>
  <c r="AI43"/>
  <c r="BB42"/>
  <c r="AU42"/>
  <c r="AV42" s="1"/>
  <c r="AT42"/>
  <c r="BA42" s="1"/>
  <c r="AI42"/>
  <c r="BJ42" s="1"/>
  <c r="BB41"/>
  <c r="AT41"/>
  <c r="AU41" s="1"/>
  <c r="AV41" s="1"/>
  <c r="AI41"/>
  <c r="BB40"/>
  <c r="AU40"/>
  <c r="AV40" s="1"/>
  <c r="AT40"/>
  <c r="BA40" s="1"/>
  <c r="AI40"/>
  <c r="BJ40" s="1"/>
  <c r="BB39"/>
  <c r="AT39"/>
  <c r="AU39" s="1"/>
  <c r="AV39" s="1"/>
  <c r="AH39"/>
  <c r="AI39" s="1"/>
  <c r="BJ39" s="1"/>
  <c r="BB38"/>
  <c r="AT38"/>
  <c r="AU38" s="1"/>
  <c r="AV38" s="1"/>
  <c r="AI38"/>
  <c r="BG37"/>
  <c r="BH37" s="1"/>
  <c r="BB37"/>
  <c r="AU37"/>
  <c r="AV37" s="1"/>
  <c r="AT37"/>
  <c r="BA37" s="1"/>
  <c r="AI37"/>
  <c r="BJ37" s="1"/>
  <c r="BN37" s="1"/>
  <c r="AH37"/>
  <c r="BB36"/>
  <c r="AU36"/>
  <c r="AV36" s="1"/>
  <c r="AT36"/>
  <c r="BA36" s="1"/>
  <c r="BC36" s="1"/>
  <c r="AI36"/>
  <c r="BJ36" s="1"/>
  <c r="AH36"/>
  <c r="BB35"/>
  <c r="AU35"/>
  <c r="AV35" s="1"/>
  <c r="AT35"/>
  <c r="BA35" s="1"/>
  <c r="AI35"/>
  <c r="BJ35" s="1"/>
  <c r="BN35" s="1"/>
  <c r="AH35"/>
  <c r="BB34"/>
  <c r="AU34"/>
  <c r="AV34" s="1"/>
  <c r="AT34"/>
  <c r="BA34" s="1"/>
  <c r="BC34" s="1"/>
  <c r="AI34"/>
  <c r="BJ34" s="1"/>
  <c r="AH34"/>
  <c r="BB33"/>
  <c r="AU33"/>
  <c r="AV33" s="1"/>
  <c r="AT33"/>
  <c r="BA33" s="1"/>
  <c r="AI33"/>
  <c r="BJ33" s="1"/>
  <c r="BN33" s="1"/>
  <c r="AH33"/>
  <c r="BB32"/>
  <c r="AU32"/>
  <c r="AV32" s="1"/>
  <c r="AT32"/>
  <c r="BA32" s="1"/>
  <c r="AH32"/>
  <c r="AI32" s="1"/>
  <c r="BJ32" s="1"/>
  <c r="BB31"/>
  <c r="AT31"/>
  <c r="AU31" s="1"/>
  <c r="AV31" s="1"/>
  <c r="AI31"/>
  <c r="BJ31" s="1"/>
  <c r="BB30"/>
  <c r="AT30"/>
  <c r="AU30" s="1"/>
  <c r="AV30" s="1"/>
  <c r="AI30"/>
  <c r="BB29"/>
  <c r="AU29"/>
  <c r="AV29" s="1"/>
  <c r="AT29"/>
  <c r="BA29" s="1"/>
  <c r="AH29"/>
  <c r="AI29" s="1"/>
  <c r="BJ29" s="1"/>
  <c r="BB28"/>
  <c r="AT28"/>
  <c r="AU28" s="1"/>
  <c r="AV28" s="1"/>
  <c r="AI28"/>
  <c r="BJ28" s="1"/>
  <c r="BB27"/>
  <c r="AT27"/>
  <c r="AU27" s="1"/>
  <c r="AV27" s="1"/>
  <c r="AI27"/>
  <c r="BB26"/>
  <c r="AU26"/>
  <c r="AV26" s="1"/>
  <c r="AT26"/>
  <c r="BA26" s="1"/>
  <c r="AI26"/>
  <c r="BJ26" s="1"/>
  <c r="BB25"/>
  <c r="AT25"/>
  <c r="BA25" s="1"/>
  <c r="AI25"/>
  <c r="BJ25" s="1"/>
  <c r="BB24"/>
  <c r="AT24"/>
  <c r="AU24" s="1"/>
  <c r="AV24" s="1"/>
  <c r="AI24"/>
  <c r="BJ24" s="1"/>
  <c r="BB23"/>
  <c r="AT23"/>
  <c r="AU23" s="1"/>
  <c r="AV23" s="1"/>
  <c r="AI23"/>
  <c r="BB22"/>
  <c r="AU22"/>
  <c r="AV22" s="1"/>
  <c r="AT22"/>
  <c r="BA22" s="1"/>
  <c r="AI22"/>
  <c r="BJ22" s="1"/>
  <c r="BB21"/>
  <c r="AT21"/>
  <c r="BA21" s="1"/>
  <c r="AH21"/>
  <c r="AI21" s="1"/>
  <c r="BJ21" s="1"/>
  <c r="BB20"/>
  <c r="AT20"/>
  <c r="AU20" s="1"/>
  <c r="AV20" s="1"/>
  <c r="AH20"/>
  <c r="AI20" s="1"/>
  <c r="BJ20" s="1"/>
  <c r="BB19"/>
  <c r="AT19"/>
  <c r="BA19" s="1"/>
  <c r="AH19"/>
  <c r="AI19" s="1"/>
  <c r="BJ19" s="1"/>
  <c r="BB18"/>
  <c r="AT18"/>
  <c r="AU18" s="1"/>
  <c r="AV18" s="1"/>
  <c r="AI18"/>
  <c r="AH18"/>
  <c r="BB17"/>
  <c r="AV17"/>
  <c r="AU17"/>
  <c r="AT17"/>
  <c r="BA17" s="1"/>
  <c r="AI17"/>
  <c r="BJ17" s="1"/>
  <c r="BB16"/>
  <c r="AT16"/>
  <c r="AU16" s="1"/>
  <c r="AV16" s="1"/>
  <c r="AI16"/>
  <c r="BJ16" s="1"/>
  <c r="BB15"/>
  <c r="AT15"/>
  <c r="AU15" s="1"/>
  <c r="AV15" s="1"/>
  <c r="AI15"/>
  <c r="BB14"/>
  <c r="AU14"/>
  <c r="AV14" s="1"/>
  <c r="AT14"/>
  <c r="BA14" s="1"/>
  <c r="AI14"/>
  <c r="BJ14" s="1"/>
  <c r="BB13"/>
  <c r="BC13" s="1"/>
  <c r="AV13"/>
  <c r="AU13"/>
  <c r="AT13"/>
  <c r="BA13" s="1"/>
  <c r="BD13" s="1"/>
  <c r="AI13"/>
  <c r="BJ13" s="1"/>
  <c r="BG13" s="1"/>
  <c r="BH13" s="1"/>
  <c r="BB12"/>
  <c r="AT12"/>
  <c r="AU12" s="1"/>
  <c r="AV12" s="1"/>
  <c r="AI12"/>
  <c r="BJ12" s="1"/>
  <c r="BB11"/>
  <c r="BA11"/>
  <c r="AU11"/>
  <c r="AV11" s="1"/>
  <c r="AT11"/>
  <c r="AI11"/>
  <c r="BJ11" s="1"/>
  <c r="BN11" s="1"/>
  <c r="BB10"/>
  <c r="AU10"/>
  <c r="AV10" s="1"/>
  <c r="AT10"/>
  <c r="BA10" s="1"/>
  <c r="BD10" s="1"/>
  <c r="AI10"/>
  <c r="BJ10" s="1"/>
  <c r="BG10" s="1"/>
  <c r="BH10" s="1"/>
  <c r="BI9"/>
  <c r="BD9"/>
  <c r="BF9" s="1"/>
  <c r="BB9"/>
  <c r="AT9"/>
  <c r="BA9" s="1"/>
  <c r="AI9"/>
  <c r="BJ9" s="1"/>
  <c r="BG9" s="1"/>
  <c r="BH9" s="1"/>
  <c r="BB8"/>
  <c r="AU8"/>
  <c r="AV8" s="1"/>
  <c r="AT8"/>
  <c r="BA8" s="1"/>
  <c r="AI8"/>
  <c r="BJ8" s="1"/>
  <c r="BB7"/>
  <c r="BB5" s="1"/>
  <c r="BJ7"/>
  <c r="BB6"/>
  <c r="AU6"/>
  <c r="AV6" s="1"/>
  <c r="AT6"/>
  <c r="BA6" s="1"/>
  <c r="AI6"/>
  <c r="BJ6" s="1"/>
  <c r="BE5"/>
  <c r="AX5"/>
  <c r="AT5"/>
  <c r="AS5"/>
  <c r="AR5"/>
  <c r="AQ5"/>
  <c r="AP5"/>
  <c r="AO5"/>
  <c r="AN5"/>
  <c r="AM5"/>
  <c r="AL5"/>
  <c r="AK5"/>
  <c r="AJ5"/>
  <c r="AF5"/>
  <c r="AE5"/>
  <c r="AD5"/>
  <c r="AC5"/>
  <c r="AB5"/>
  <c r="AA5"/>
  <c r="AI5" i="74" l="1"/>
  <c r="BN7"/>
  <c r="BC7"/>
  <c r="BC9" i="72"/>
  <c r="G40" i="76"/>
  <c r="D40"/>
  <c r="BK7" i="74"/>
  <c r="BO7" s="1"/>
  <c r="BG8"/>
  <c r="BH8" s="1"/>
  <c r="BN8"/>
  <c r="BD10"/>
  <c r="BC10"/>
  <c r="BC11"/>
  <c r="BD11"/>
  <c r="BD6"/>
  <c r="BC6"/>
  <c r="BG6"/>
  <c r="BF7"/>
  <c r="BG9"/>
  <c r="BH9" s="1"/>
  <c r="AU10"/>
  <c r="AV10" s="1"/>
  <c r="BJ11"/>
  <c r="BN13"/>
  <c r="BG13"/>
  <c r="BH13" s="1"/>
  <c r="BD19"/>
  <c r="BC19"/>
  <c r="BD28"/>
  <c r="BC28"/>
  <c r="BD31"/>
  <c r="BC31"/>
  <c r="BD32"/>
  <c r="BC32"/>
  <c r="BG33"/>
  <c r="BH33" s="1"/>
  <c r="BN33"/>
  <c r="BF33"/>
  <c r="BI33"/>
  <c r="BK33" s="1"/>
  <c r="BO33" s="1"/>
  <c r="BD36"/>
  <c r="BC36"/>
  <c r="BN37"/>
  <c r="BG37"/>
  <c r="BH37" s="1"/>
  <c r="BG7"/>
  <c r="BH7" s="1"/>
  <c r="BJ10"/>
  <c r="BD13"/>
  <c r="BC13"/>
  <c r="BG15"/>
  <c r="BH15" s="1"/>
  <c r="BN15"/>
  <c r="BN16"/>
  <c r="BG16"/>
  <c r="BH16" s="1"/>
  <c r="BN17"/>
  <c r="BG17"/>
  <c r="BH17" s="1"/>
  <c r="BG20"/>
  <c r="BH20" s="1"/>
  <c r="BN20"/>
  <c r="BN21"/>
  <c r="BG21"/>
  <c r="BH21" s="1"/>
  <c r="BA8"/>
  <c r="BA5" s="1"/>
  <c r="BI9"/>
  <c r="BK9" s="1"/>
  <c r="BO9" s="1"/>
  <c r="BN12"/>
  <c r="BG12"/>
  <c r="BH12" s="1"/>
  <c r="BD16"/>
  <c r="BC16"/>
  <c r="BD17"/>
  <c r="BC17"/>
  <c r="BD21"/>
  <c r="BC21"/>
  <c r="BG23"/>
  <c r="BH23" s="1"/>
  <c r="BN23"/>
  <c r="BN24"/>
  <c r="BG24"/>
  <c r="BH24" s="1"/>
  <c r="BN25"/>
  <c r="BG25"/>
  <c r="BH25" s="1"/>
  <c r="BN34"/>
  <c r="BG34"/>
  <c r="BH34" s="1"/>
  <c r="BF12"/>
  <c r="BI12"/>
  <c r="BK12" s="1"/>
  <c r="BO12" s="1"/>
  <c r="BC12"/>
  <c r="BG18"/>
  <c r="BH18" s="1"/>
  <c r="BN18"/>
  <c r="BN19"/>
  <c r="BG19"/>
  <c r="BH19" s="1"/>
  <c r="BD24"/>
  <c r="BC24"/>
  <c r="BD25"/>
  <c r="BC25"/>
  <c r="BG27"/>
  <c r="BH27" s="1"/>
  <c r="BN27"/>
  <c r="BN28"/>
  <c r="BG28"/>
  <c r="BH28" s="1"/>
  <c r="BN29"/>
  <c r="BG29"/>
  <c r="BH29" s="1"/>
  <c r="BG30"/>
  <c r="BH30" s="1"/>
  <c r="BN30"/>
  <c r="BN31"/>
  <c r="BG31"/>
  <c r="BH31" s="1"/>
  <c r="BN32"/>
  <c r="BG32"/>
  <c r="BH32" s="1"/>
  <c r="BD34"/>
  <c r="BC34"/>
  <c r="BG35"/>
  <c r="BH35" s="1"/>
  <c r="BN35"/>
  <c r="BN36"/>
  <c r="BG36"/>
  <c r="BH36" s="1"/>
  <c r="AU12"/>
  <c r="AV12" s="1"/>
  <c r="AU16"/>
  <c r="AV16" s="1"/>
  <c r="AU24"/>
  <c r="AV24" s="1"/>
  <c r="AU28"/>
  <c r="AV28" s="1"/>
  <c r="AU31"/>
  <c r="AV31" s="1"/>
  <c r="BA35"/>
  <c r="AU36"/>
  <c r="AV36" s="1"/>
  <c r="BD40"/>
  <c r="BC40"/>
  <c r="BD41"/>
  <c r="BC41"/>
  <c r="BG43"/>
  <c r="BH43" s="1"/>
  <c r="BN43"/>
  <c r="BN48"/>
  <c r="BG48"/>
  <c r="BH48" s="1"/>
  <c r="BD49"/>
  <c r="BC49"/>
  <c r="BG51"/>
  <c r="BH51" s="1"/>
  <c r="BN51"/>
  <c r="BD56"/>
  <c r="BC56"/>
  <c r="BD57"/>
  <c r="BC57"/>
  <c r="BA14"/>
  <c r="BJ14"/>
  <c r="BA22"/>
  <c r="BJ22"/>
  <c r="BA26"/>
  <c r="BJ26"/>
  <c r="BA29"/>
  <c r="BC33"/>
  <c r="BD37"/>
  <c r="BC37"/>
  <c r="BN38"/>
  <c r="BG38"/>
  <c r="BH38" s="1"/>
  <c r="BD43"/>
  <c r="BC43"/>
  <c r="BN44"/>
  <c r="BG44"/>
  <c r="BH44" s="1"/>
  <c r="BN45"/>
  <c r="BG45"/>
  <c r="BH45" s="1"/>
  <c r="BD51"/>
  <c r="BC51"/>
  <c r="BN52"/>
  <c r="BG52"/>
  <c r="BH52" s="1"/>
  <c r="BN53"/>
  <c r="BG53"/>
  <c r="BH53" s="1"/>
  <c r="BA15"/>
  <c r="BA18"/>
  <c r="BA20"/>
  <c r="BA23"/>
  <c r="BA27"/>
  <c r="BA30"/>
  <c r="BD38"/>
  <c r="BC38"/>
  <c r="BD44"/>
  <c r="BC44"/>
  <c r="BD45"/>
  <c r="BC45"/>
  <c r="BG47"/>
  <c r="BH47" s="1"/>
  <c r="BN47"/>
  <c r="BD52"/>
  <c r="BC52"/>
  <c r="BD53"/>
  <c r="BC53"/>
  <c r="BG55"/>
  <c r="BH55" s="1"/>
  <c r="BN55"/>
  <c r="BG39"/>
  <c r="BH39" s="1"/>
  <c r="BN39"/>
  <c r="BN40"/>
  <c r="BG40"/>
  <c r="BH40" s="1"/>
  <c r="BN41"/>
  <c r="BG41"/>
  <c r="BH41" s="1"/>
  <c r="BD47"/>
  <c r="BC47"/>
  <c r="BN49"/>
  <c r="BG49"/>
  <c r="BH49" s="1"/>
  <c r="BD55"/>
  <c r="BC55"/>
  <c r="BN56"/>
  <c r="BG56"/>
  <c r="BH56" s="1"/>
  <c r="BN57"/>
  <c r="BG57"/>
  <c r="BH57" s="1"/>
  <c r="AU40"/>
  <c r="AV40" s="1"/>
  <c r="AU44"/>
  <c r="AV44" s="1"/>
  <c r="AU48"/>
  <c r="AV48" s="1"/>
  <c r="AU52"/>
  <c r="AV52" s="1"/>
  <c r="AU56"/>
  <c r="AV56" s="1"/>
  <c r="BA42"/>
  <c r="BJ42"/>
  <c r="BA46"/>
  <c r="BJ46"/>
  <c r="BA50"/>
  <c r="BJ50"/>
  <c r="BA54"/>
  <c r="BJ54"/>
  <c r="BA39"/>
  <c r="BA48"/>
  <c r="BN10" i="72"/>
  <c r="BD6"/>
  <c r="BC6"/>
  <c r="BN8"/>
  <c r="BG8"/>
  <c r="BH8" s="1"/>
  <c r="BN7"/>
  <c r="BG7"/>
  <c r="BH7" s="1"/>
  <c r="BD8"/>
  <c r="BC8"/>
  <c r="BG12"/>
  <c r="BH12" s="1"/>
  <c r="BN12"/>
  <c r="BG6"/>
  <c r="BN6"/>
  <c r="AI5"/>
  <c r="BA12"/>
  <c r="BF13"/>
  <c r="BI13"/>
  <c r="BK13" s="1"/>
  <c r="BO13" s="1"/>
  <c r="BN14"/>
  <c r="BG14"/>
  <c r="BH14" s="1"/>
  <c r="BN19"/>
  <c r="BG19"/>
  <c r="BH19" s="1"/>
  <c r="BN20"/>
  <c r="BG20"/>
  <c r="BH20" s="1"/>
  <c r="BN21"/>
  <c r="BG21"/>
  <c r="BH21" s="1"/>
  <c r="BN22"/>
  <c r="BG22"/>
  <c r="BH22" s="1"/>
  <c r="BC32"/>
  <c r="BD32"/>
  <c r="BK9"/>
  <c r="BO9" s="1"/>
  <c r="BI10"/>
  <c r="BK10" s="1"/>
  <c r="BO10" s="1"/>
  <c r="BF10"/>
  <c r="BD14"/>
  <c r="BC14"/>
  <c r="BG16"/>
  <c r="BH16" s="1"/>
  <c r="BN16"/>
  <c r="BN17"/>
  <c r="BG17"/>
  <c r="BH17" s="1"/>
  <c r="BD19"/>
  <c r="BC19"/>
  <c r="BD21"/>
  <c r="BC21"/>
  <c r="BD22"/>
  <c r="BC22"/>
  <c r="BG24"/>
  <c r="BH24" s="1"/>
  <c r="BN24"/>
  <c r="BN25"/>
  <c r="BG25"/>
  <c r="BH25" s="1"/>
  <c r="BN26"/>
  <c r="BG26"/>
  <c r="BH26" s="1"/>
  <c r="BN9"/>
  <c r="BC10"/>
  <c r="BG11"/>
  <c r="BH11" s="1"/>
  <c r="BD17"/>
  <c r="BC17"/>
  <c r="BD25"/>
  <c r="BC25"/>
  <c r="BD26"/>
  <c r="BC26"/>
  <c r="BG28"/>
  <c r="BH28" s="1"/>
  <c r="BN28"/>
  <c r="BN29"/>
  <c r="BG29"/>
  <c r="BH29" s="1"/>
  <c r="BA7"/>
  <c r="BC11"/>
  <c r="BD11"/>
  <c r="BN13"/>
  <c r="BD29"/>
  <c r="BC29"/>
  <c r="BG31"/>
  <c r="BH31" s="1"/>
  <c r="BN31"/>
  <c r="BN32"/>
  <c r="BG32"/>
  <c r="BH32" s="1"/>
  <c r="AU9"/>
  <c r="AV9" s="1"/>
  <c r="AU19"/>
  <c r="AV19" s="1"/>
  <c r="AU21"/>
  <c r="AV21" s="1"/>
  <c r="AU25"/>
  <c r="AV25" s="1"/>
  <c r="BD35"/>
  <c r="BC35"/>
  <c r="BG35"/>
  <c r="BH35" s="1"/>
  <c r="BD36"/>
  <c r="BD40"/>
  <c r="BC40"/>
  <c r="BN42"/>
  <c r="BG42"/>
  <c r="BH42" s="1"/>
  <c r="BD48"/>
  <c r="BC48"/>
  <c r="BN50"/>
  <c r="BG50"/>
  <c r="BH50" s="1"/>
  <c r="BD56"/>
  <c r="BC56"/>
  <c r="BA15"/>
  <c r="BJ15"/>
  <c r="BJ5" s="1"/>
  <c r="BN5" s="1"/>
  <c r="BA18"/>
  <c r="BJ18"/>
  <c r="BA20"/>
  <c r="BA23"/>
  <c r="BJ23"/>
  <c r="BA27"/>
  <c r="BJ27"/>
  <c r="BA30"/>
  <c r="BJ30"/>
  <c r="BD37"/>
  <c r="BC37"/>
  <c r="BC42"/>
  <c r="BD42"/>
  <c r="BN44"/>
  <c r="BG44"/>
  <c r="BH44" s="1"/>
  <c r="BC50"/>
  <c r="BD50"/>
  <c r="BN52"/>
  <c r="BG52"/>
  <c r="BH52" s="1"/>
  <c r="BA16"/>
  <c r="BA24"/>
  <c r="BA28"/>
  <c r="BA31"/>
  <c r="BC33"/>
  <c r="BD33"/>
  <c r="BN34"/>
  <c r="BG34"/>
  <c r="BH34" s="1"/>
  <c r="BD44"/>
  <c r="BC44"/>
  <c r="BN46"/>
  <c r="BG46"/>
  <c r="BH46" s="1"/>
  <c r="BD52"/>
  <c r="BC52"/>
  <c r="BN54"/>
  <c r="BG54"/>
  <c r="BH54" s="1"/>
  <c r="BG33"/>
  <c r="BH33" s="1"/>
  <c r="BD34"/>
  <c r="BN36"/>
  <c r="BG36"/>
  <c r="BH36" s="1"/>
  <c r="BG39"/>
  <c r="BH39" s="1"/>
  <c r="BN39"/>
  <c r="BN40"/>
  <c r="BG40"/>
  <c r="BH40" s="1"/>
  <c r="BC46"/>
  <c r="BD46"/>
  <c r="BN48"/>
  <c r="BG48"/>
  <c r="BH48" s="1"/>
  <c r="BC54"/>
  <c r="BD54"/>
  <c r="BN56"/>
  <c r="BG56"/>
  <c r="BH56" s="1"/>
  <c r="BA38"/>
  <c r="BJ38"/>
  <c r="BA41"/>
  <c r="BJ41"/>
  <c r="BA45"/>
  <c r="BJ45"/>
  <c r="BA49"/>
  <c r="BJ49"/>
  <c r="BA53"/>
  <c r="BJ53"/>
  <c r="BA57"/>
  <c r="BJ57"/>
  <c r="BA39"/>
  <c r="BA43"/>
  <c r="BJ43"/>
  <c r="BA47"/>
  <c r="BJ47"/>
  <c r="BA51"/>
  <c r="BJ51"/>
  <c r="BA55"/>
  <c r="BJ55"/>
  <c r="AV5" i="74" l="1"/>
  <c r="BN54"/>
  <c r="BG54"/>
  <c r="BH54" s="1"/>
  <c r="BN46"/>
  <c r="BG46"/>
  <c r="BH46" s="1"/>
  <c r="BI53"/>
  <c r="BK53" s="1"/>
  <c r="BO53" s="1"/>
  <c r="BF53"/>
  <c r="BF44"/>
  <c r="BI44"/>
  <c r="BK44" s="1"/>
  <c r="BO44" s="1"/>
  <c r="BD27"/>
  <c r="BC27"/>
  <c r="BD15"/>
  <c r="BC15"/>
  <c r="BF43"/>
  <c r="BI43"/>
  <c r="BK43" s="1"/>
  <c r="BO43" s="1"/>
  <c r="BI37"/>
  <c r="BK37" s="1"/>
  <c r="BO37" s="1"/>
  <c r="BF37"/>
  <c r="BC26"/>
  <c r="BD26"/>
  <c r="BC14"/>
  <c r="BD14"/>
  <c r="BF56"/>
  <c r="BI56"/>
  <c r="BK56" s="1"/>
  <c r="BO56" s="1"/>
  <c r="BI49"/>
  <c r="BK49" s="1"/>
  <c r="BO49" s="1"/>
  <c r="BF49"/>
  <c r="BF40"/>
  <c r="BI40"/>
  <c r="BK40" s="1"/>
  <c r="BO40" s="1"/>
  <c r="BI17"/>
  <c r="BK17" s="1"/>
  <c r="BO17" s="1"/>
  <c r="BF17"/>
  <c r="BN10"/>
  <c r="BG10"/>
  <c r="BH10" s="1"/>
  <c r="BG11"/>
  <c r="BH11" s="1"/>
  <c r="BN11"/>
  <c r="BH6"/>
  <c r="BF11"/>
  <c r="BI11"/>
  <c r="BK11" s="1"/>
  <c r="BO11" s="1"/>
  <c r="BC54"/>
  <c r="BD54"/>
  <c r="BC46"/>
  <c r="BD46"/>
  <c r="BD23"/>
  <c r="BC23"/>
  <c r="BN22"/>
  <c r="BG22"/>
  <c r="BH22" s="1"/>
  <c r="BI34"/>
  <c r="BK34" s="1"/>
  <c r="BO34" s="1"/>
  <c r="BF34"/>
  <c r="BF24"/>
  <c r="BI24"/>
  <c r="BK24" s="1"/>
  <c r="BO24" s="1"/>
  <c r="BI36"/>
  <c r="BK36" s="1"/>
  <c r="BO36" s="1"/>
  <c r="BF36"/>
  <c r="BF31"/>
  <c r="BI31"/>
  <c r="BK31" s="1"/>
  <c r="BO31" s="1"/>
  <c r="BI19"/>
  <c r="BK19" s="1"/>
  <c r="BO19" s="1"/>
  <c r="BF19"/>
  <c r="BJ5"/>
  <c r="BN5" s="1"/>
  <c r="BD48"/>
  <c r="BC48"/>
  <c r="BN50"/>
  <c r="BG50"/>
  <c r="BH50" s="1"/>
  <c r="BN42"/>
  <c r="BG42"/>
  <c r="BH42" s="1"/>
  <c r="BF55"/>
  <c r="BI55"/>
  <c r="BK55" s="1"/>
  <c r="BO55" s="1"/>
  <c r="BF47"/>
  <c r="BI47"/>
  <c r="BK47" s="1"/>
  <c r="BO47" s="1"/>
  <c r="BF52"/>
  <c r="BI52"/>
  <c r="BK52" s="1"/>
  <c r="BO52" s="1"/>
  <c r="BI45"/>
  <c r="BK45" s="1"/>
  <c r="BO45" s="1"/>
  <c r="BF45"/>
  <c r="BI38"/>
  <c r="BK38" s="1"/>
  <c r="BO38" s="1"/>
  <c r="BF38"/>
  <c r="BD20"/>
  <c r="BC20"/>
  <c r="BF51"/>
  <c r="BI51"/>
  <c r="BK51" s="1"/>
  <c r="BO51" s="1"/>
  <c r="BC29"/>
  <c r="BD29"/>
  <c r="BC22"/>
  <c r="BD22"/>
  <c r="BI57"/>
  <c r="BK57" s="1"/>
  <c r="BO57" s="1"/>
  <c r="BF57"/>
  <c r="BI41"/>
  <c r="BK41" s="1"/>
  <c r="BO41" s="1"/>
  <c r="BF41"/>
  <c r="BD35"/>
  <c r="BC35"/>
  <c r="BI21"/>
  <c r="BK21" s="1"/>
  <c r="BO21" s="1"/>
  <c r="BF21"/>
  <c r="BF16"/>
  <c r="BI16"/>
  <c r="BK16" s="1"/>
  <c r="BO16" s="1"/>
  <c r="BD8"/>
  <c r="BC8"/>
  <c r="BC5" s="1"/>
  <c r="BD39"/>
  <c r="BC39"/>
  <c r="BC50"/>
  <c r="BD50"/>
  <c r="BC42"/>
  <c r="BD42"/>
  <c r="BD30"/>
  <c r="BC30"/>
  <c r="BD18"/>
  <c r="BC18"/>
  <c r="BN26"/>
  <c r="BG26"/>
  <c r="BH26" s="1"/>
  <c r="BN14"/>
  <c r="BG14"/>
  <c r="BH14" s="1"/>
  <c r="BI25"/>
  <c r="BK25" s="1"/>
  <c r="BO25" s="1"/>
  <c r="BF25"/>
  <c r="AU5"/>
  <c r="BI13"/>
  <c r="BK13" s="1"/>
  <c r="BO13" s="1"/>
  <c r="BF13"/>
  <c r="BI32"/>
  <c r="BK32" s="1"/>
  <c r="BO32" s="1"/>
  <c r="BF32"/>
  <c r="BF28"/>
  <c r="BI28"/>
  <c r="BK28" s="1"/>
  <c r="BO28" s="1"/>
  <c r="BI6"/>
  <c r="BF6"/>
  <c r="BD5"/>
  <c r="BI10"/>
  <c r="BK10" s="1"/>
  <c r="BO10" s="1"/>
  <c r="BF10"/>
  <c r="AV5" i="72"/>
  <c r="BD55"/>
  <c r="BC55"/>
  <c r="BD47"/>
  <c r="BC47"/>
  <c r="BN57"/>
  <c r="BG57"/>
  <c r="BH57" s="1"/>
  <c r="BN49"/>
  <c r="BG49"/>
  <c r="BH49" s="1"/>
  <c r="BN41"/>
  <c r="BG41"/>
  <c r="BH41" s="1"/>
  <c r="BD31"/>
  <c r="BC31"/>
  <c r="BN27"/>
  <c r="BG27"/>
  <c r="BH27" s="1"/>
  <c r="BC20"/>
  <c r="BD20"/>
  <c r="BC15"/>
  <c r="BD15"/>
  <c r="BI29"/>
  <c r="BK29" s="1"/>
  <c r="BO29" s="1"/>
  <c r="BF29"/>
  <c r="BD7"/>
  <c r="BC7"/>
  <c r="BF25"/>
  <c r="BI25"/>
  <c r="BK25" s="1"/>
  <c r="BO25" s="1"/>
  <c r="BG51"/>
  <c r="BH51" s="1"/>
  <c r="BN51"/>
  <c r="BG43"/>
  <c r="BH43" s="1"/>
  <c r="BN43"/>
  <c r="BD57"/>
  <c r="BC57"/>
  <c r="BD49"/>
  <c r="BC49"/>
  <c r="BD41"/>
  <c r="BC41"/>
  <c r="BD28"/>
  <c r="BC28"/>
  <c r="BF37"/>
  <c r="BI37"/>
  <c r="BK37" s="1"/>
  <c r="BO37" s="1"/>
  <c r="BC27"/>
  <c r="BD27"/>
  <c r="BN18"/>
  <c r="BG18"/>
  <c r="BH18" s="1"/>
  <c r="BI22"/>
  <c r="BK22" s="1"/>
  <c r="BO22" s="1"/>
  <c r="BF22"/>
  <c r="BF19"/>
  <c r="BI19"/>
  <c r="BK19" s="1"/>
  <c r="BO19" s="1"/>
  <c r="BC12"/>
  <c r="BD12"/>
  <c r="BA5"/>
  <c r="BD51"/>
  <c r="BC51"/>
  <c r="BD43"/>
  <c r="BC43"/>
  <c r="BN53"/>
  <c r="BG53"/>
  <c r="BH53" s="1"/>
  <c r="BN45"/>
  <c r="BG45"/>
  <c r="BH45" s="1"/>
  <c r="BN38"/>
  <c r="BG38"/>
  <c r="BH38" s="1"/>
  <c r="BF54"/>
  <c r="BI54"/>
  <c r="BK54" s="1"/>
  <c r="BO54" s="1"/>
  <c r="BF46"/>
  <c r="BI46"/>
  <c r="BK46" s="1"/>
  <c r="BO46" s="1"/>
  <c r="BF34"/>
  <c r="BI34"/>
  <c r="BK34" s="1"/>
  <c r="BO34" s="1"/>
  <c r="BF33"/>
  <c r="BI33"/>
  <c r="BK33" s="1"/>
  <c r="BO33" s="1"/>
  <c r="BD24"/>
  <c r="BC24"/>
  <c r="BF50"/>
  <c r="BI50"/>
  <c r="BK50" s="1"/>
  <c r="BO50" s="1"/>
  <c r="BF42"/>
  <c r="BI42"/>
  <c r="BK42" s="1"/>
  <c r="BO42" s="1"/>
  <c r="BN30"/>
  <c r="BG30"/>
  <c r="BH30" s="1"/>
  <c r="BN23"/>
  <c r="BG23"/>
  <c r="BH23" s="1"/>
  <c r="BC18"/>
  <c r="BD18"/>
  <c r="BF56"/>
  <c r="BI56"/>
  <c r="BK56" s="1"/>
  <c r="BO56" s="1"/>
  <c r="BF48"/>
  <c r="BI48"/>
  <c r="BK48" s="1"/>
  <c r="BO48" s="1"/>
  <c r="BF40"/>
  <c r="BI40"/>
  <c r="BK40" s="1"/>
  <c r="BO40" s="1"/>
  <c r="BF35"/>
  <c r="BI35"/>
  <c r="BK35" s="1"/>
  <c r="BO35" s="1"/>
  <c r="BI11"/>
  <c r="BK11" s="1"/>
  <c r="BO11" s="1"/>
  <c r="BF11"/>
  <c r="BI26"/>
  <c r="BK26" s="1"/>
  <c r="BO26" s="1"/>
  <c r="BF26"/>
  <c r="BF17"/>
  <c r="BI17"/>
  <c r="BK17" s="1"/>
  <c r="BO17" s="1"/>
  <c r="BG55"/>
  <c r="BH55" s="1"/>
  <c r="BN55"/>
  <c r="BG47"/>
  <c r="BH47" s="1"/>
  <c r="BN47"/>
  <c r="BD39"/>
  <c r="BC39"/>
  <c r="BD53"/>
  <c r="BC53"/>
  <c r="BD45"/>
  <c r="BC45"/>
  <c r="BD38"/>
  <c r="BC38"/>
  <c r="BF52"/>
  <c r="BI52"/>
  <c r="BK52" s="1"/>
  <c r="BO52" s="1"/>
  <c r="BF44"/>
  <c r="BI44"/>
  <c r="BK44" s="1"/>
  <c r="BO44" s="1"/>
  <c r="BD16"/>
  <c r="BC16"/>
  <c r="BC30"/>
  <c r="BD30"/>
  <c r="BC23"/>
  <c r="BD23"/>
  <c r="BN15"/>
  <c r="BG15"/>
  <c r="BH15" s="1"/>
  <c r="BF36"/>
  <c r="BI36"/>
  <c r="BK36" s="1"/>
  <c r="BO36" s="1"/>
  <c r="BF21"/>
  <c r="BI21"/>
  <c r="BK21" s="1"/>
  <c r="BO21" s="1"/>
  <c r="BI14"/>
  <c r="BK14" s="1"/>
  <c r="BO14" s="1"/>
  <c r="BF14"/>
  <c r="BF32"/>
  <c r="BI32"/>
  <c r="BK32" s="1"/>
  <c r="BO32" s="1"/>
  <c r="AU5"/>
  <c r="BH6"/>
  <c r="BI8"/>
  <c r="BK8" s="1"/>
  <c r="BO8" s="1"/>
  <c r="BF8"/>
  <c r="BF6"/>
  <c r="BI6"/>
  <c r="BD5" l="1"/>
  <c r="BC5"/>
  <c r="BK6" i="74"/>
  <c r="BF50"/>
  <c r="BI50"/>
  <c r="BK50" s="1"/>
  <c r="BO50" s="1"/>
  <c r="BI35"/>
  <c r="BK35" s="1"/>
  <c r="BO35" s="1"/>
  <c r="BF35"/>
  <c r="BF20"/>
  <c r="BI20"/>
  <c r="BK20" s="1"/>
  <c r="BO20" s="1"/>
  <c r="BF48"/>
  <c r="BI48"/>
  <c r="BK48" s="1"/>
  <c r="BO48" s="1"/>
  <c r="BF46"/>
  <c r="BI46"/>
  <c r="BK46" s="1"/>
  <c r="BO46" s="1"/>
  <c r="BF14"/>
  <c r="BI14"/>
  <c r="BK14" s="1"/>
  <c r="BO14" s="1"/>
  <c r="BF30"/>
  <c r="BI30"/>
  <c r="BK30" s="1"/>
  <c r="BO30" s="1"/>
  <c r="BF22"/>
  <c r="BI22"/>
  <c r="BK22" s="1"/>
  <c r="BO22" s="1"/>
  <c r="BF15"/>
  <c r="BI15"/>
  <c r="BK15" s="1"/>
  <c r="BO15" s="1"/>
  <c r="BF42"/>
  <c r="BI42"/>
  <c r="BK42" s="1"/>
  <c r="BO42" s="1"/>
  <c r="BF8"/>
  <c r="BI8"/>
  <c r="BK8" s="1"/>
  <c r="BO8" s="1"/>
  <c r="BF54"/>
  <c r="BI54"/>
  <c r="BK54" s="1"/>
  <c r="BO54" s="1"/>
  <c r="BG5"/>
  <c r="BF26"/>
  <c r="BF5" s="1"/>
  <c r="BI26"/>
  <c r="BK26" s="1"/>
  <c r="BO26" s="1"/>
  <c r="BF18"/>
  <c r="BI18"/>
  <c r="BK18" s="1"/>
  <c r="BO18" s="1"/>
  <c r="BF39"/>
  <c r="BI39"/>
  <c r="BK39" s="1"/>
  <c r="BO39" s="1"/>
  <c r="BF29"/>
  <c r="BI29"/>
  <c r="BK29" s="1"/>
  <c r="BO29" s="1"/>
  <c r="BF23"/>
  <c r="BI23"/>
  <c r="BK23" s="1"/>
  <c r="BO23" s="1"/>
  <c r="BH5"/>
  <c r="BF27"/>
  <c r="BI27"/>
  <c r="BK27" s="1"/>
  <c r="BO27" s="1"/>
  <c r="BG5" i="72"/>
  <c r="BF23"/>
  <c r="BI23"/>
  <c r="BK23" s="1"/>
  <c r="BO23" s="1"/>
  <c r="BF24"/>
  <c r="BI24"/>
  <c r="BK24" s="1"/>
  <c r="BO24" s="1"/>
  <c r="BF43"/>
  <c r="BI43"/>
  <c r="BK43" s="1"/>
  <c r="BO43" s="1"/>
  <c r="BF12"/>
  <c r="BI12"/>
  <c r="BK12" s="1"/>
  <c r="BO12" s="1"/>
  <c r="BF27"/>
  <c r="BI27"/>
  <c r="BK27" s="1"/>
  <c r="BO27" s="1"/>
  <c r="BF20"/>
  <c r="BI20"/>
  <c r="BK20" s="1"/>
  <c r="BO20" s="1"/>
  <c r="BF16"/>
  <c r="BI16"/>
  <c r="BK16" s="1"/>
  <c r="BO16" s="1"/>
  <c r="BI45"/>
  <c r="BK45" s="1"/>
  <c r="BO45" s="1"/>
  <c r="BF45"/>
  <c r="BF39"/>
  <c r="BI39"/>
  <c r="BK39" s="1"/>
  <c r="BO39" s="1"/>
  <c r="BF18"/>
  <c r="BI18"/>
  <c r="BK18" s="1"/>
  <c r="BO18" s="1"/>
  <c r="BF28"/>
  <c r="BI28"/>
  <c r="BK28" s="1"/>
  <c r="BO28" s="1"/>
  <c r="BI49"/>
  <c r="BK49" s="1"/>
  <c r="BO49" s="1"/>
  <c r="BF49"/>
  <c r="BF31"/>
  <c r="BI31"/>
  <c r="BK31" s="1"/>
  <c r="BO31" s="1"/>
  <c r="BF47"/>
  <c r="BI47"/>
  <c r="BK47" s="1"/>
  <c r="BO47" s="1"/>
  <c r="BK6"/>
  <c r="BF30"/>
  <c r="BI30"/>
  <c r="BK30" s="1"/>
  <c r="BO30" s="1"/>
  <c r="BF51"/>
  <c r="BI51"/>
  <c r="BK51" s="1"/>
  <c r="BO51" s="1"/>
  <c r="BF15"/>
  <c r="BI15"/>
  <c r="BK15" s="1"/>
  <c r="BO15" s="1"/>
  <c r="BH5"/>
  <c r="BI38"/>
  <c r="BK38" s="1"/>
  <c r="BO38" s="1"/>
  <c r="BF38"/>
  <c r="BI53"/>
  <c r="BK53" s="1"/>
  <c r="BO53" s="1"/>
  <c r="BF53"/>
  <c r="BI41"/>
  <c r="BK41" s="1"/>
  <c r="BO41" s="1"/>
  <c r="BF41"/>
  <c r="BI57"/>
  <c r="BK57" s="1"/>
  <c r="BO57" s="1"/>
  <c r="BF57"/>
  <c r="BF7"/>
  <c r="BI7"/>
  <c r="BK7" s="1"/>
  <c r="BO7" s="1"/>
  <c r="BF55"/>
  <c r="BI55"/>
  <c r="BK55" s="1"/>
  <c r="BO55" s="1"/>
  <c r="BF5" l="1"/>
  <c r="BI5" i="74"/>
  <c r="BO6"/>
  <c r="BK5"/>
  <c r="BO5" s="1"/>
  <c r="BI5" i="72"/>
  <c r="BK5"/>
  <c r="BO5" s="1"/>
  <c r="BO6"/>
  <c r="G27" i="31" l="1"/>
  <c r="F7" i="30" s="1"/>
  <c r="F27" i="31"/>
  <c r="F6" i="30" s="1"/>
  <c r="E27" i="31"/>
  <c r="F5" i="30" s="1"/>
  <c r="D27" i="31"/>
  <c r="D31" i="30" s="1"/>
  <c r="F31" s="1"/>
  <c r="F8" s="1"/>
  <c r="D32" l="1"/>
  <c r="F32" s="1"/>
  <c r="F9" s="1"/>
  <c r="F3"/>
  <c r="BB1" i="74" l="1"/>
  <c r="BB1" i="72"/>
  <c r="AW35" l="1"/>
  <c r="AW37"/>
  <c r="AW32"/>
  <c r="AW13"/>
  <c r="H12" i="31" s="1"/>
  <c r="AW55" i="72"/>
  <c r="AW23"/>
  <c r="AW53"/>
  <c r="AW43"/>
  <c r="AW30"/>
  <c r="AW42"/>
  <c r="AW34"/>
  <c r="AW29"/>
  <c r="AW47"/>
  <c r="AW38"/>
  <c r="AW24"/>
  <c r="AW46"/>
  <c r="AW14"/>
  <c r="H13" i="31" s="1"/>
  <c r="AW50" i="72"/>
  <c r="AW12"/>
  <c r="H11" i="31" s="1"/>
  <c r="AW20" i="72"/>
  <c r="AW33"/>
  <c r="AW26"/>
  <c r="AW36"/>
  <c r="AW57"/>
  <c r="AW48"/>
  <c r="AW18"/>
  <c r="AW25"/>
  <c r="AW9"/>
  <c r="H8" i="31" s="1"/>
  <c r="AW44" i="72"/>
  <c r="AW31"/>
  <c r="AW41"/>
  <c r="H6" i="31"/>
  <c r="AW17" i="72"/>
  <c r="AW19"/>
  <c r="AW45"/>
  <c r="AW11"/>
  <c r="H10" i="31" s="1"/>
  <c r="AW56" i="72"/>
  <c r="AW49"/>
  <c r="AW15"/>
  <c r="H14" i="31" s="1"/>
  <c r="AW54" i="72"/>
  <c r="AW10"/>
  <c r="H9" i="31" s="1"/>
  <c r="AW52" i="72"/>
  <c r="AW16"/>
  <c r="AW22"/>
  <c r="AW40"/>
  <c r="AW51"/>
  <c r="AW28"/>
  <c r="AW27"/>
  <c r="AW39"/>
  <c r="AW6"/>
  <c r="AW8"/>
  <c r="H7" i="31" s="1"/>
  <c r="AW21" i="72"/>
  <c r="AW55" i="74"/>
  <c r="AW39"/>
  <c r="AW24"/>
  <c r="AW34"/>
  <c r="AW18"/>
  <c r="AW47"/>
  <c r="AW6"/>
  <c r="AW43"/>
  <c r="AW29"/>
  <c r="AW42"/>
  <c r="AW56"/>
  <c r="AW36"/>
  <c r="AW20"/>
  <c r="AW17"/>
  <c r="AW14"/>
  <c r="I13" i="31" s="1"/>
  <c r="AW46" i="74"/>
  <c r="AW27"/>
  <c r="AW45"/>
  <c r="AW22"/>
  <c r="AW30"/>
  <c r="AW53"/>
  <c r="AW41"/>
  <c r="AW54"/>
  <c r="AW44"/>
  <c r="AW23"/>
  <c r="AW12"/>
  <c r="I11" i="31" s="1"/>
  <c r="AW25" i="74"/>
  <c r="I6" i="31"/>
  <c r="AW31" i="74"/>
  <c r="AW16"/>
  <c r="AW38"/>
  <c r="AW50"/>
  <c r="AW19"/>
  <c r="AW28"/>
  <c r="AW21"/>
  <c r="AW48"/>
  <c r="AW8"/>
  <c r="I7" i="31" s="1"/>
  <c r="AW49" i="74"/>
  <c r="AW52"/>
  <c r="AW15"/>
  <c r="I14" i="31" s="1"/>
  <c r="AW9" i="74"/>
  <c r="I8" i="31" s="1"/>
  <c r="AW33" i="74"/>
  <c r="AW11"/>
  <c r="I10" i="31" s="1"/>
  <c r="AW57" i="74"/>
  <c r="AW40"/>
  <c r="AW13"/>
  <c r="I12" i="31" s="1"/>
  <c r="AW37" i="74"/>
  <c r="AW51"/>
  <c r="AW32"/>
  <c r="AW10"/>
  <c r="I9" i="31" s="1"/>
  <c r="AW35" i="74"/>
  <c r="AW26"/>
  <c r="I24" i="76" l="1"/>
  <c r="I8"/>
  <c r="H16"/>
  <c r="H8"/>
  <c r="H12"/>
  <c r="H20"/>
  <c r="I16"/>
  <c r="I22"/>
  <c r="I5" i="31"/>
  <c r="I27" s="1"/>
  <c r="AW5" i="74"/>
  <c r="H10" i="76"/>
  <c r="H24"/>
  <c r="H18"/>
  <c r="I14"/>
  <c r="I20"/>
  <c r="I18"/>
  <c r="H5" i="31"/>
  <c r="AW5" i="72"/>
  <c r="I12" i="76"/>
  <c r="I10"/>
  <c r="H14"/>
  <c r="H22"/>
  <c r="I40" l="1"/>
  <c r="F37" i="30"/>
  <c r="H27" i="31"/>
  <c r="H6" i="76"/>
  <c r="I6"/>
  <c r="F43" i="30" l="1"/>
  <c r="F45"/>
  <c r="F41"/>
  <c r="F39"/>
  <c r="F42" i="77"/>
  <c r="F47" i="30"/>
  <c r="D37"/>
  <c r="H40" i="76"/>
  <c r="F62" i="77" l="1"/>
  <c r="F50"/>
  <c r="F58"/>
  <c r="D42"/>
  <c r="D41" i="30"/>
  <c r="G40" s="1"/>
  <c r="F11" s="1"/>
  <c r="D47"/>
  <c r="D43"/>
  <c r="D39"/>
  <c r="D45"/>
  <c r="F46" i="77"/>
  <c r="G42" i="30"/>
  <c r="F12" s="1"/>
  <c r="F54" i="77"/>
  <c r="D58" l="1"/>
  <c r="G56" s="1"/>
  <c r="G44" i="30"/>
  <c r="F13" s="1"/>
  <c r="D62" i="77"/>
  <c r="D50"/>
  <c r="G48"/>
  <c r="F22"/>
  <c r="D46"/>
  <c r="G44" s="1"/>
  <c r="G38" i="30"/>
  <c r="F10" s="1"/>
  <c r="G46"/>
  <c r="F14" s="1"/>
  <c r="D54" i="77"/>
  <c r="G52" s="1"/>
  <c r="F20"/>
  <c r="G60"/>
  <c r="F26" l="1"/>
  <c r="F18"/>
  <c r="F24"/>
</calcChain>
</file>

<file path=xl/sharedStrings.xml><?xml version="1.0" encoding="utf-8"?>
<sst xmlns="http://schemas.openxmlformats.org/spreadsheetml/2006/main" count="420" uniqueCount="211">
  <si>
    <t>수   량</t>
    <phoneticPr fontId="1" type="noConversion"/>
  </si>
  <si>
    <t>M³</t>
    <phoneticPr fontId="1" type="noConversion"/>
  </si>
  <si>
    <t>공     종</t>
    <phoneticPr fontId="1" type="noConversion"/>
  </si>
  <si>
    <t>단위수량</t>
    <phoneticPr fontId="1" type="noConversion"/>
  </si>
  <si>
    <t>5. 잔   토</t>
    <phoneticPr fontId="3" type="noConversion"/>
  </si>
  <si>
    <t>1.494  -  0.894  =</t>
    <phoneticPr fontId="10" type="noConversion"/>
  </si>
  <si>
    <t>0.688  -  0.288  =</t>
    <phoneticPr fontId="10" type="noConversion"/>
  </si>
  <si>
    <t>잔    토</t>
    <phoneticPr fontId="5" type="noConversion"/>
  </si>
  <si>
    <t>단     부 (계단소단부)</t>
    <phoneticPr fontId="1" type="noConversion"/>
  </si>
  <si>
    <t>(단부)</t>
  </si>
  <si>
    <t>1. 터 파 기</t>
  </si>
  <si>
    <t>2. 되메우기</t>
  </si>
  <si>
    <t>공    종</t>
  </si>
  <si>
    <t>(계단부)</t>
  </si>
  <si>
    <t>콘크리트(25-18-8)</t>
    <phoneticPr fontId="1" type="noConversion"/>
  </si>
  <si>
    <t>거 푸 집(거친마감)</t>
    <phoneticPr fontId="1" type="noConversion"/>
  </si>
  <si>
    <t>(25-18-8)</t>
    <phoneticPr fontId="5" type="noConversion"/>
  </si>
  <si>
    <t>M</t>
    <phoneticPr fontId="1" type="noConversion"/>
  </si>
  <si>
    <t>절토부점검로</t>
    <phoneticPr fontId="10" type="noConversion"/>
  </si>
  <si>
    <t>측면부</t>
    <phoneticPr fontId="10" type="noConversion"/>
  </si>
  <si>
    <t>{ ( 1.3 X 1.6 ) + ( 1.48 X 1.96 ) } X 1/2 X 0.6  =</t>
    <phoneticPr fontId="10" type="noConversion"/>
  </si>
  <si>
    <t>1.494  -  ( 1.0 X 1.0 X 0.6 )  =</t>
    <phoneticPr fontId="10" type="noConversion"/>
  </si>
  <si>
    <t>3. 콘크리트</t>
    <phoneticPr fontId="5" type="noConversion"/>
  </si>
  <si>
    <t>4. 거푸집</t>
    <phoneticPr fontId="10" type="noConversion"/>
  </si>
  <si>
    <t>( 1.0 X 0.6 X 3 )  +  ( 0.7 X 0.5 )  +  ( 0.75 X 0.5 X 2 )  =</t>
    <phoneticPr fontId="10" type="noConversion"/>
  </si>
  <si>
    <t>( 1.6  +  1.84 ) X 1/2 X 0.4  =</t>
    <phoneticPr fontId="10" type="noConversion"/>
  </si>
  <si>
    <t>0.688  -  ( 1.0 X 1.0 X 0.4 )  =</t>
    <phoneticPr fontId="10" type="noConversion"/>
  </si>
  <si>
    <t>0.3 X 2  +  0.4 X 2  =</t>
    <phoneticPr fontId="10" type="noConversion"/>
  </si>
  <si>
    <t>공    종</t>
    <phoneticPr fontId="10" type="noConversion"/>
  </si>
  <si>
    <t>산      출      근      거</t>
    <phoneticPr fontId="10" type="noConversion"/>
  </si>
  <si>
    <t>수     량</t>
    <phoneticPr fontId="10" type="noConversion"/>
  </si>
  <si>
    <t>산    출    근    거</t>
    <phoneticPr fontId="10" type="noConversion"/>
  </si>
  <si>
    <t>수   량</t>
    <phoneticPr fontId="10" type="noConversion"/>
  </si>
  <si>
    <t>단  위</t>
    <phoneticPr fontId="1" type="noConversion"/>
  </si>
  <si>
    <t>비   고</t>
    <phoneticPr fontId="1" type="noConversion"/>
  </si>
  <si>
    <t>(소단부 개소당)</t>
    <phoneticPr fontId="1" type="noConversion"/>
  </si>
  <si>
    <t>M³</t>
  </si>
  <si>
    <t>콘 크 리 트</t>
    <phoneticPr fontId="1" type="noConversion"/>
  </si>
  <si>
    <t>계</t>
    <phoneticPr fontId="1" type="noConversion"/>
  </si>
  <si>
    <t>개소</t>
    <phoneticPr fontId="1" type="noConversion"/>
  </si>
  <si>
    <t>되 메 우 기</t>
    <phoneticPr fontId="1" type="noConversion"/>
  </si>
  <si>
    <t>수            량</t>
    <phoneticPr fontId="1" type="noConversion"/>
  </si>
  <si>
    <t>공          종</t>
    <phoneticPr fontId="1" type="noConversion"/>
  </si>
  <si>
    <t>M²</t>
    <phoneticPr fontId="1" type="noConversion"/>
  </si>
  <si>
    <t>절토부 점검로 수량집계표</t>
    <phoneticPr fontId="1" type="noConversion"/>
  </si>
  <si>
    <t>전면부 점검로 수량집계표</t>
    <phoneticPr fontId="1" type="noConversion"/>
  </si>
  <si>
    <t>구     분</t>
    <phoneticPr fontId="1" type="noConversion"/>
  </si>
  <si>
    <t xml:space="preserve">단   위 </t>
    <phoneticPr fontId="1" type="noConversion"/>
  </si>
  <si>
    <t>개   소</t>
    <phoneticPr fontId="1" type="noConversion"/>
  </si>
  <si>
    <t>터    파    기</t>
    <phoneticPr fontId="1" type="noConversion"/>
  </si>
  <si>
    <t>측면부 점검로 수량집계표</t>
    <phoneticPr fontId="1" type="noConversion"/>
  </si>
  <si>
    <t>단     부(EA)</t>
    <phoneticPr fontId="1" type="noConversion"/>
  </si>
  <si>
    <t>계  단  부(M)</t>
    <phoneticPr fontId="1" type="noConversion"/>
  </si>
  <si>
    <t>터     파     기</t>
    <phoneticPr fontId="1" type="noConversion"/>
  </si>
  <si>
    <t>되  메  우  기</t>
    <phoneticPr fontId="1" type="noConversion"/>
  </si>
  <si>
    <t xml:space="preserve"> 잔    토</t>
    <phoneticPr fontId="5" type="noConversion"/>
  </si>
  <si>
    <t>단 위</t>
    <phoneticPr fontId="1" type="noConversion"/>
  </si>
  <si>
    <t>(25-180-8)</t>
    <phoneticPr fontId="3" type="noConversion"/>
  </si>
  <si>
    <t>구배( 1 : 0.5)</t>
    <phoneticPr fontId="1" type="noConversion"/>
  </si>
  <si>
    <t>구배( 1 : 1.0)</t>
    <phoneticPr fontId="1" type="noConversion"/>
  </si>
  <si>
    <t>구배( 1 : 1.2)</t>
    <phoneticPr fontId="1" type="noConversion"/>
  </si>
  <si>
    <t>구배( 1 : 1.5)</t>
    <phoneticPr fontId="1" type="noConversion"/>
  </si>
  <si>
    <t>터   파   기</t>
    <phoneticPr fontId="1" type="noConversion"/>
  </si>
  <si>
    <t>(합판6회)</t>
  </si>
  <si>
    <t>8.08 깎기부점검로</t>
    <phoneticPr fontId="1" type="noConversion"/>
  </si>
  <si>
    <t>절토부 점검로 설치현황</t>
    <phoneticPr fontId="1" type="noConversion"/>
  </si>
  <si>
    <t>측     점</t>
    <phoneticPr fontId="1" type="noConversion"/>
  </si>
  <si>
    <t>위  치</t>
    <phoneticPr fontId="1" type="noConversion"/>
  </si>
  <si>
    <t>전 면 부 점 검 로</t>
    <phoneticPr fontId="1" type="noConversion"/>
  </si>
  <si>
    <t>측면부점검로</t>
    <phoneticPr fontId="1" type="noConversion"/>
  </si>
  <si>
    <t>비 고</t>
    <phoneticPr fontId="1" type="noConversion"/>
  </si>
  <si>
    <t>소단부</t>
    <phoneticPr fontId="1" type="noConversion"/>
  </si>
  <si>
    <t>계단</t>
    <phoneticPr fontId="1" type="noConversion"/>
  </si>
  <si>
    <t>시점</t>
    <phoneticPr fontId="8" type="noConversion"/>
  </si>
  <si>
    <t>종점</t>
    <phoneticPr fontId="8" type="noConversion"/>
  </si>
  <si>
    <t>(개소)</t>
    <phoneticPr fontId="1" type="noConversion"/>
  </si>
  <si>
    <t xml:space="preserve"> 1:1</t>
    <phoneticPr fontId="1" type="noConversion"/>
  </si>
  <si>
    <t>1:1.2</t>
    <phoneticPr fontId="7" type="noConversion"/>
  </si>
  <si>
    <t>1:1.5</t>
    <phoneticPr fontId="1" type="noConversion"/>
  </si>
  <si>
    <t>개소</t>
    <phoneticPr fontId="1" type="noConversion"/>
  </si>
  <si>
    <t>(M)</t>
    <phoneticPr fontId="1" type="noConversion"/>
  </si>
  <si>
    <t>좌</t>
    <phoneticPr fontId="8" type="noConversion"/>
  </si>
  <si>
    <t>본선</t>
    <phoneticPr fontId="6" type="noConversion"/>
  </si>
  <si>
    <t>우</t>
    <phoneticPr fontId="8" type="noConversion"/>
  </si>
  <si>
    <t>본선</t>
    <phoneticPr fontId="6" type="noConversion"/>
  </si>
  <si>
    <t>우</t>
    <phoneticPr fontId="8" type="noConversion"/>
  </si>
  <si>
    <t>우</t>
    <phoneticPr fontId="6" type="noConversion"/>
  </si>
  <si>
    <t>좌</t>
    <phoneticPr fontId="6" type="noConversion"/>
  </si>
  <si>
    <t>계</t>
    <phoneticPr fontId="1" type="noConversion"/>
  </si>
  <si>
    <t>전면부           점검로</t>
    <phoneticPr fontId="5" type="noConversion"/>
  </si>
  <si>
    <t>계단부</t>
    <phoneticPr fontId="5" type="noConversion"/>
  </si>
  <si>
    <t>측면부         점검로</t>
    <phoneticPr fontId="5" type="noConversion"/>
  </si>
  <si>
    <r>
      <t>M</t>
    </r>
    <r>
      <rPr>
        <vertAlign val="superscript"/>
        <sz val="10"/>
        <rFont val="굴림"/>
        <family val="3"/>
        <charset val="129"/>
      </rPr>
      <t>3</t>
    </r>
    <r>
      <rPr>
        <sz val="11"/>
        <rFont val="돋움"/>
        <family val="3"/>
        <charset val="129"/>
      </rPr>
      <t/>
    </r>
  </si>
  <si>
    <r>
      <t>M</t>
    </r>
    <r>
      <rPr>
        <vertAlign val="superscript"/>
        <sz val="10"/>
        <rFont val="굴림"/>
        <family val="3"/>
        <charset val="129"/>
      </rPr>
      <t>3</t>
    </r>
    <phoneticPr fontId="1" type="noConversion"/>
  </si>
  <si>
    <r>
      <t>M</t>
    </r>
    <r>
      <rPr>
        <vertAlign val="superscript"/>
        <sz val="10"/>
        <rFont val="굴림"/>
        <family val="3"/>
        <charset val="129"/>
      </rPr>
      <t>3</t>
    </r>
    <phoneticPr fontId="1" type="noConversion"/>
  </si>
  <si>
    <r>
      <t>M</t>
    </r>
    <r>
      <rPr>
        <vertAlign val="superscript"/>
        <sz val="10"/>
        <rFont val="굴림"/>
        <family val="3"/>
        <charset val="129"/>
      </rPr>
      <t>3</t>
    </r>
    <phoneticPr fontId="1" type="noConversion"/>
  </si>
  <si>
    <r>
      <t>M</t>
    </r>
    <r>
      <rPr>
        <vertAlign val="superscript"/>
        <sz val="10"/>
        <rFont val="굴림"/>
        <family val="3"/>
        <charset val="129"/>
      </rPr>
      <t>2</t>
    </r>
    <phoneticPr fontId="1" type="noConversion"/>
  </si>
  <si>
    <t>봉서 RAMP-B</t>
    <phoneticPr fontId="6" type="noConversion"/>
  </si>
  <si>
    <r>
      <t>1.494m</t>
    </r>
    <r>
      <rPr>
        <vertAlign val="superscript"/>
        <sz val="10"/>
        <rFont val="굴림"/>
        <family val="3"/>
        <charset val="129"/>
      </rPr>
      <t>3</t>
    </r>
    <r>
      <rPr>
        <sz val="10"/>
        <rFont val="굴림"/>
        <family val="3"/>
        <charset val="129"/>
      </rPr>
      <t>/EA</t>
    </r>
    <phoneticPr fontId="3" type="noConversion"/>
  </si>
  <si>
    <r>
      <t>0.894m</t>
    </r>
    <r>
      <rPr>
        <vertAlign val="superscript"/>
        <sz val="10"/>
        <rFont val="굴림"/>
        <family val="3"/>
        <charset val="129"/>
      </rPr>
      <t>3</t>
    </r>
    <r>
      <rPr>
        <sz val="10"/>
        <rFont val="굴림"/>
        <family val="3"/>
        <charset val="129"/>
      </rPr>
      <t>/EA</t>
    </r>
    <phoneticPr fontId="3" type="noConversion"/>
  </si>
  <si>
    <r>
      <t>1.0 X 1.0 X 0.6  -  0.7 X 0.75 X 0.5  =  0.338 m</t>
    </r>
    <r>
      <rPr>
        <vertAlign val="superscript"/>
        <sz val="10"/>
        <rFont val="굴림"/>
        <family val="3"/>
        <charset val="129"/>
      </rPr>
      <t>3</t>
    </r>
    <phoneticPr fontId="1" type="noConversion"/>
  </si>
  <si>
    <r>
      <t>0.338m</t>
    </r>
    <r>
      <rPr>
        <vertAlign val="superscript"/>
        <sz val="10"/>
        <rFont val="굴림"/>
        <family val="3"/>
        <charset val="129"/>
      </rPr>
      <t>3</t>
    </r>
    <r>
      <rPr>
        <sz val="10"/>
        <rFont val="굴림"/>
        <family val="3"/>
        <charset val="129"/>
      </rPr>
      <t>/EA</t>
    </r>
    <phoneticPr fontId="3" type="noConversion"/>
  </si>
  <si>
    <r>
      <t>2.900m</t>
    </r>
    <r>
      <rPr>
        <vertAlign val="superscript"/>
        <sz val="10"/>
        <rFont val="굴림"/>
        <family val="3"/>
        <charset val="129"/>
      </rPr>
      <t>2</t>
    </r>
    <r>
      <rPr>
        <sz val="10"/>
        <rFont val="굴림"/>
        <family val="3"/>
        <charset val="129"/>
      </rPr>
      <t>/EA</t>
    </r>
    <phoneticPr fontId="3" type="noConversion"/>
  </si>
  <si>
    <r>
      <t>0.688m</t>
    </r>
    <r>
      <rPr>
        <vertAlign val="superscript"/>
        <sz val="10"/>
        <rFont val="굴림"/>
        <family val="3"/>
        <charset val="129"/>
      </rPr>
      <t>3</t>
    </r>
    <r>
      <rPr>
        <sz val="10"/>
        <rFont val="굴림"/>
        <family val="3"/>
        <charset val="129"/>
      </rPr>
      <t>/m</t>
    </r>
    <phoneticPr fontId="3" type="noConversion"/>
  </si>
  <si>
    <r>
      <t>0.288m</t>
    </r>
    <r>
      <rPr>
        <vertAlign val="superscript"/>
        <sz val="10"/>
        <rFont val="굴림"/>
        <family val="3"/>
        <charset val="129"/>
      </rPr>
      <t>3</t>
    </r>
    <r>
      <rPr>
        <sz val="10"/>
        <rFont val="굴림"/>
        <family val="3"/>
        <charset val="129"/>
      </rPr>
      <t>/m</t>
    </r>
    <phoneticPr fontId="3" type="noConversion"/>
  </si>
  <si>
    <r>
      <t>( 1.0 X 0.4  -  0.7 X 0.3 ) X 1.0  =  0.190 m</t>
    </r>
    <r>
      <rPr>
        <vertAlign val="superscript"/>
        <sz val="10"/>
        <rFont val="굴림"/>
        <family val="3"/>
        <charset val="129"/>
      </rPr>
      <t>3</t>
    </r>
    <phoneticPr fontId="1" type="noConversion"/>
  </si>
  <si>
    <r>
      <t>채움콘크리트   :   0.2 m</t>
    </r>
    <r>
      <rPr>
        <vertAlign val="superscript"/>
        <sz val="10"/>
        <rFont val="굴림"/>
        <family val="3"/>
        <charset val="129"/>
      </rPr>
      <t>3</t>
    </r>
    <r>
      <rPr>
        <sz val="10"/>
        <rFont val="굴림"/>
        <family val="3"/>
        <charset val="129"/>
      </rPr>
      <t>/m  X  ( 0.7 X 1.0 )  =  0.140 m</t>
    </r>
    <r>
      <rPr>
        <vertAlign val="superscript"/>
        <sz val="10"/>
        <rFont val="굴림"/>
        <family val="3"/>
        <charset val="129"/>
      </rPr>
      <t>3</t>
    </r>
    <phoneticPr fontId="1" type="noConversion"/>
  </si>
  <si>
    <r>
      <t>0.330m</t>
    </r>
    <r>
      <rPr>
        <vertAlign val="superscript"/>
        <sz val="10"/>
        <rFont val="굴림"/>
        <family val="3"/>
        <charset val="129"/>
      </rPr>
      <t>3</t>
    </r>
    <r>
      <rPr>
        <sz val="10"/>
        <rFont val="굴림"/>
        <family val="3"/>
        <charset val="129"/>
      </rPr>
      <t>/m</t>
    </r>
    <phoneticPr fontId="3" type="noConversion"/>
  </si>
  <si>
    <r>
      <t>1.400m</t>
    </r>
    <r>
      <rPr>
        <vertAlign val="superscript"/>
        <sz val="10"/>
        <rFont val="굴림"/>
        <family val="3"/>
        <charset val="129"/>
      </rPr>
      <t>2</t>
    </r>
    <r>
      <rPr>
        <sz val="10"/>
        <rFont val="굴림"/>
        <family val="3"/>
        <charset val="129"/>
      </rPr>
      <t>/m</t>
    </r>
    <phoneticPr fontId="3" type="noConversion"/>
  </si>
  <si>
    <r>
      <t>0.400m</t>
    </r>
    <r>
      <rPr>
        <vertAlign val="superscript"/>
        <sz val="10"/>
        <rFont val="굴림"/>
        <family val="3"/>
        <charset val="129"/>
      </rPr>
      <t>3</t>
    </r>
    <r>
      <rPr>
        <sz val="10"/>
        <rFont val="굴림"/>
        <family val="3"/>
        <charset val="129"/>
      </rPr>
      <t>/m</t>
    </r>
    <phoneticPr fontId="3" type="noConversion"/>
  </si>
  <si>
    <t>전체_당초</t>
    <phoneticPr fontId="42" type="noConversion"/>
  </si>
  <si>
    <t>전체_변경</t>
    <phoneticPr fontId="42" type="noConversion"/>
  </si>
  <si>
    <t>전체수량</t>
    <phoneticPr fontId="42" type="noConversion"/>
  </si>
  <si>
    <t>금차_당초</t>
    <phoneticPr fontId="42" type="noConversion"/>
  </si>
  <si>
    <t>금차_변경</t>
    <phoneticPr fontId="42" type="noConversion"/>
  </si>
  <si>
    <t>금차수량</t>
    <phoneticPr fontId="42" type="noConversion"/>
  </si>
  <si>
    <t>시공수량</t>
    <phoneticPr fontId="42" type="noConversion"/>
  </si>
  <si>
    <t>1차공사</t>
    <phoneticPr fontId="42" type="noConversion"/>
  </si>
  <si>
    <t>2차공사</t>
    <phoneticPr fontId="42" type="noConversion"/>
  </si>
  <si>
    <t>3차공사</t>
    <phoneticPr fontId="42" type="noConversion"/>
  </si>
  <si>
    <t>4차공사</t>
    <phoneticPr fontId="42" type="noConversion"/>
  </si>
  <si>
    <t>5차공사</t>
    <phoneticPr fontId="42" type="noConversion"/>
  </si>
  <si>
    <t>6차공사</t>
    <phoneticPr fontId="42" type="noConversion"/>
  </si>
  <si>
    <t>7차공사</t>
    <phoneticPr fontId="42" type="noConversion"/>
  </si>
  <si>
    <t>8차공사</t>
    <phoneticPr fontId="42" type="noConversion"/>
  </si>
  <si>
    <t>9차공사</t>
    <phoneticPr fontId="1" type="noConversion"/>
  </si>
  <si>
    <t>10차공사</t>
    <phoneticPr fontId="1" type="noConversion"/>
  </si>
  <si>
    <t>준공수량</t>
    <phoneticPr fontId="1" type="noConversion"/>
  </si>
  <si>
    <t>계약누계</t>
    <phoneticPr fontId="42" type="noConversion"/>
  </si>
  <si>
    <t>계약잔여</t>
    <phoneticPr fontId="1" type="noConversion"/>
  </si>
  <si>
    <t>가능수량</t>
    <phoneticPr fontId="1" type="noConversion"/>
  </si>
  <si>
    <t>전체_전회</t>
    <phoneticPr fontId="1" type="noConversion"/>
  </si>
  <si>
    <t>전체_금회</t>
    <phoneticPr fontId="1" type="noConversion"/>
  </si>
  <si>
    <t>전체_누계</t>
    <phoneticPr fontId="1" type="noConversion"/>
  </si>
  <si>
    <t>금차_전회</t>
    <phoneticPr fontId="1" type="noConversion"/>
  </si>
  <si>
    <t>금차_금회</t>
    <phoneticPr fontId="1" type="noConversion"/>
  </si>
  <si>
    <t>금차_누계</t>
    <phoneticPr fontId="1" type="noConversion"/>
  </si>
  <si>
    <t>1구간</t>
    <phoneticPr fontId="1" type="noConversion"/>
  </si>
  <si>
    <t>기성적용</t>
    <phoneticPr fontId="1" type="noConversion"/>
  </si>
  <si>
    <t>기성관리</t>
    <phoneticPr fontId="1" type="noConversion"/>
  </si>
  <si>
    <t>기성율</t>
    <phoneticPr fontId="1" type="noConversion"/>
  </si>
  <si>
    <t>번호</t>
  </si>
  <si>
    <t>위   치</t>
    <phoneticPr fontId="48" type="noConversion"/>
  </si>
  <si>
    <t>방   향</t>
  </si>
  <si>
    <t>Type</t>
    <phoneticPr fontId="1" type="noConversion"/>
  </si>
  <si>
    <t>전체수량</t>
    <phoneticPr fontId="48" type="noConversion"/>
  </si>
  <si>
    <t>금차분</t>
    <phoneticPr fontId="48" type="noConversion"/>
  </si>
  <si>
    <t>시공</t>
    <phoneticPr fontId="48" type="noConversion"/>
  </si>
  <si>
    <t>계약차수</t>
    <phoneticPr fontId="4" type="noConversion"/>
  </si>
  <si>
    <t>계약누계</t>
    <phoneticPr fontId="1" type="noConversion"/>
  </si>
  <si>
    <t>적용</t>
    <phoneticPr fontId="48" type="noConversion"/>
  </si>
  <si>
    <t>가능</t>
    <phoneticPr fontId="1" type="noConversion"/>
  </si>
  <si>
    <t>비 고</t>
    <phoneticPr fontId="48" type="noConversion"/>
  </si>
  <si>
    <t>계약물량</t>
    <phoneticPr fontId="1" type="noConversion"/>
  </si>
  <si>
    <t>전회까지</t>
    <phoneticPr fontId="1" type="noConversion"/>
  </si>
  <si>
    <t>금회</t>
    <phoneticPr fontId="1" type="noConversion"/>
  </si>
  <si>
    <t>누계</t>
    <phoneticPr fontId="1" type="noConversion"/>
  </si>
  <si>
    <t>시점</t>
    <phoneticPr fontId="1" type="noConversion"/>
  </si>
  <si>
    <t>종점</t>
    <phoneticPr fontId="1" type="noConversion"/>
  </si>
  <si>
    <t>당초</t>
    <phoneticPr fontId="1" type="noConversion"/>
  </si>
  <si>
    <t>변경</t>
    <phoneticPr fontId="1" type="noConversion"/>
  </si>
  <si>
    <t>적용</t>
    <phoneticPr fontId="1" type="noConversion"/>
  </si>
  <si>
    <t>실시공량</t>
    <phoneticPr fontId="1" type="noConversion"/>
  </si>
  <si>
    <t>적용수량</t>
    <phoneticPr fontId="1" type="noConversion"/>
  </si>
  <si>
    <t>1차</t>
    <phoneticPr fontId="4" type="noConversion"/>
  </si>
  <si>
    <t>2차</t>
    <phoneticPr fontId="4" type="noConversion"/>
  </si>
  <si>
    <t>3차</t>
    <phoneticPr fontId="4" type="noConversion"/>
  </si>
  <si>
    <t>4차</t>
    <phoneticPr fontId="4" type="noConversion"/>
  </si>
  <si>
    <t>5차</t>
    <phoneticPr fontId="4" type="noConversion"/>
  </si>
  <si>
    <t>6차</t>
    <phoneticPr fontId="4" type="noConversion"/>
  </si>
  <si>
    <t>7차</t>
    <phoneticPr fontId="4" type="noConversion"/>
  </si>
  <si>
    <t>8차</t>
    <phoneticPr fontId="1" type="noConversion"/>
  </si>
  <si>
    <t>9차</t>
    <phoneticPr fontId="1" type="noConversion"/>
  </si>
  <si>
    <t>10차</t>
    <phoneticPr fontId="1" type="noConversion"/>
  </si>
  <si>
    <t>준공분</t>
    <phoneticPr fontId="1" type="noConversion"/>
  </si>
  <si>
    <t>금차분</t>
    <phoneticPr fontId="1" type="noConversion"/>
  </si>
  <si>
    <t>전체분</t>
    <phoneticPr fontId="1" type="noConversion"/>
  </si>
  <si>
    <t>전체</t>
    <phoneticPr fontId="1" type="noConversion"/>
  </si>
  <si>
    <t>합     계</t>
    <phoneticPr fontId="1" type="noConversion"/>
  </si>
  <si>
    <t>좌</t>
  </si>
  <si>
    <t>우</t>
  </si>
  <si>
    <t>측면부점검로(소단부)</t>
    <phoneticPr fontId="1" type="noConversion"/>
  </si>
  <si>
    <t>본선</t>
  </si>
  <si>
    <t>봉서 RAMP-B</t>
  </si>
  <si>
    <t>계</t>
  </si>
  <si>
    <t>전면부           점검로</t>
  </si>
  <si>
    <t>단     부 (계단소단부)</t>
  </si>
  <si>
    <t>개소</t>
  </si>
  <si>
    <t>계단부</t>
  </si>
  <si>
    <t>구배( 1 : 0.5)</t>
  </si>
  <si>
    <t>M</t>
  </si>
  <si>
    <t>구배( 1 : 1.0)</t>
  </si>
  <si>
    <t>구배( 1 : 1.2)</t>
  </si>
  <si>
    <t>구배( 1 : 1.5)</t>
  </si>
  <si>
    <t>터   파   기</t>
  </si>
  <si>
    <t>M3</t>
  </si>
  <si>
    <t>콘크리트(25-18-8)</t>
  </si>
  <si>
    <t>측면부         점검로</t>
  </si>
  <si>
    <t>되 메 우 기</t>
  </si>
  <si>
    <t>거 푸 집(거친마감)</t>
  </si>
  <si>
    <t>M2</t>
  </si>
  <si>
    <t>잔    토</t>
  </si>
  <si>
    <t>터    파    기</t>
  </si>
  <si>
    <t>수            량</t>
  </si>
  <si>
    <t>터     파     기</t>
  </si>
  <si>
    <t>되  메  우  기</t>
  </si>
  <si>
    <t>콘 크 리 트</t>
  </si>
  <si>
    <t>(25-18-8)</t>
  </si>
  <si>
    <t>M²</t>
  </si>
  <si>
    <t xml:space="preserve"> 잔    토</t>
  </si>
  <si>
    <t>측면부점검로(계단부)</t>
    <phoneticPr fontId="1" type="noConversion"/>
  </si>
</sst>
</file>

<file path=xl/styles.xml><?xml version="1.0" encoding="utf-8"?>
<styleSheet xmlns="http://schemas.openxmlformats.org/spreadsheetml/2006/main">
  <numFmts count="57">
    <numFmt numFmtId="176" formatCode="_(* #,##0_);_(* \(#,##0\);_(* &quot;-&quot;_);_(@_)"/>
    <numFmt numFmtId="177" formatCode="_(* #,##0.00_);_(* \(#,##0.00\);_(* &quot;-&quot;??_);_(@_)"/>
    <numFmt numFmtId="178" formatCode="0\+000"/>
    <numFmt numFmtId="179" formatCode="0.0_);[Red]\(0.0\)"/>
    <numFmt numFmtId="180" formatCode="_ * #,##0_ ;_ * \-#,##0_ ;_ * &quot;-&quot;_ ;_ @_ "/>
    <numFmt numFmtId="181" formatCode="0.0_ "/>
    <numFmt numFmtId="182" formatCode="0_ "/>
    <numFmt numFmtId="183" formatCode="#,##0.0"/>
    <numFmt numFmtId="184" formatCode="0.000_);[Red]\(0.000\)"/>
    <numFmt numFmtId="185" formatCode="0.000_ "/>
    <numFmt numFmtId="186" formatCode="0.00\ &quot;m²/m&quot;"/>
    <numFmt numFmtId="187" formatCode="0.00&quot;㎥/m&quot;"/>
    <numFmt numFmtId="189" formatCode="_ * #,##0.00_ ;_ * \-#,##0.00_ ;_ * &quot;-&quot;??_ ;_ @_ "/>
    <numFmt numFmtId="190" formatCode="_ &quot;₩&quot;* #,##0.00_ ;_ &quot;₩&quot;* \-#,##0.00_ ;_ &quot;₩&quot;* &quot;-&quot;??_ ;_ @_ "/>
    <numFmt numFmtId="191" formatCode="_ &quot;₩&quot;* #,##0_ ;_ &quot;₩&quot;* \-#,##0_ ;_ &quot;₩&quot;* &quot;-&quot;_ ;_ @_ "/>
    <numFmt numFmtId="192" formatCode="General_)"/>
    <numFmt numFmtId="193" formatCode="0.0_)"/>
    <numFmt numFmtId="194" formatCode="#,##0.00_ "/>
    <numFmt numFmtId="195" formatCode="#,##0.00;[Red]#,##0.00"/>
    <numFmt numFmtId="196" formatCode="&quot;₩&quot;#,##0.00;&quot;₩&quot;&quot;₩&quot;&quot;₩&quot;&quot;₩&quot;&quot;₩&quot;&quot;₩&quot;&quot;₩&quot;&quot;₩&quot;\-#,##0.00"/>
    <numFmt numFmtId="197" formatCode="&quot;₩&quot;#,##0;&quot;₩&quot;\-#,##0"/>
    <numFmt numFmtId="198" formatCode="0.00000%"/>
    <numFmt numFmtId="199" formatCode="&quot;₩&quot;#,##0\ "/>
    <numFmt numFmtId="200" formatCode="0E+00"/>
    <numFmt numFmtId="201" formatCode="yyyy\.mm\.dd"/>
    <numFmt numFmtId="202" formatCode="&quot;₩&quot;#,##0;[Red]&quot;₩&quot;&quot;₩&quot;\-#,##0"/>
    <numFmt numFmtId="203" formatCode="#,##0.0_);[Red]\(#,##0.0\)"/>
    <numFmt numFmtId="204" formatCode="_-* #,##0_-;&quot;₩&quot;\!\-* #,##0_-;_-* &quot;-&quot;_-;_-@_-"/>
    <numFmt numFmtId="205" formatCode="#,##0_ "/>
    <numFmt numFmtId="206" formatCode="#,##0.0_ "/>
    <numFmt numFmtId="207" formatCode="_(* #,##0.0_);_(* \(#,##0.0\);_(* &quot;-&quot;_);_(@_)"/>
    <numFmt numFmtId="208" formatCode="_-* #,##0.0_-;\-* #,##0.0_-;_-* &quot;-&quot;_-;_-@_-"/>
    <numFmt numFmtId="209" formatCode="&quot;STA.&quot;\ 0\+000.0"/>
    <numFmt numFmtId="210" formatCode="&quot;STA. &quot;0\+000.00"/>
    <numFmt numFmtId="211" formatCode="_(* #,##0.00_);_(* \(#,##0.00\);_(* &quot;-&quot;_);_(@_)"/>
    <numFmt numFmtId="212" formatCode="&quot;하부도로 STA. &quot;0\+000.00"/>
    <numFmt numFmtId="213" formatCode="\3&quot;+&quot;000"/>
    <numFmt numFmtId="214" formatCode="&quot;0+&quot;000"/>
    <numFmt numFmtId="215" formatCode="0&quot;+&quot;000"/>
    <numFmt numFmtId="216" formatCode="0.0"/>
    <numFmt numFmtId="217" formatCode="mm&quot;월&quot;\ dd&quot;일&quot;"/>
    <numFmt numFmtId="218" formatCode="_-* #,##0.0_-;\-* #,##0.0_-;_-* &quot;-&quot;??_-;_-@_-"/>
    <numFmt numFmtId="219" formatCode="_-* #,##0_-;\-* #,##0_-;_-* &quot;-&quot;??_-;_-@_-"/>
    <numFmt numFmtId="220" formatCode="_ * #,##0_ ;_ * &quot;₩&quot;\!\-#,##0_ ;_ * &quot;-&quot;_ ;_ @_ "/>
    <numFmt numFmtId="221" formatCode="#,##0.0000;[Red]#,##0.0000"/>
    <numFmt numFmtId="222" formatCode="_-[$€-2]* #,##0.00_-;&quot;₩&quot;\!\-[$€-2]* #,##0.00_-;_-[$€-2]* &quot;-&quot;??_-"/>
    <numFmt numFmtId="223" formatCode=";;"/>
    <numFmt numFmtId="224" formatCode="&quot;Fr.&quot;\ #,##0;[Red]&quot;Fr.&quot;\ \-#,##0"/>
    <numFmt numFmtId="225" formatCode="&quot;Fr.&quot;\ #,##0.00;[Red]&quot;Fr.&quot;\ \-#,##0.00"/>
    <numFmt numFmtId="226" formatCode="&quot;₩&quot;#,##0;&quot;₩&quot;&quot;₩&quot;\-#,##0"/>
    <numFmt numFmtId="227" formatCode="m&quot;/&quot;d"/>
    <numFmt numFmtId="228" formatCode="m&quot;월&quot;\ d&quot;일&quot;"/>
    <numFmt numFmtId="229" formatCode="0_);\(0\)"/>
    <numFmt numFmtId="230" formatCode="0.0%"/>
    <numFmt numFmtId="231" formatCode="0.000"/>
    <numFmt numFmtId="232" formatCode="0.000\ "/>
    <numFmt numFmtId="233" formatCode="&quot;₩&quot;#,##0.00;[Red]&quot;₩&quot;&quot;₩&quot;&quot;₩&quot;&quot;₩&quot;&quot;₩&quot;\!\-&quot;₩&quot;#,##0.00"/>
  </numFmts>
  <fonts count="71"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2"/>
      <name val="굴림체"/>
      <family val="3"/>
      <charset val="129"/>
    </font>
    <font>
      <b/>
      <sz val="16"/>
      <name val="돋움"/>
      <family val="3"/>
      <charset val="129"/>
    </font>
    <font>
      <b/>
      <sz val="10"/>
      <name val="돋움"/>
      <family val="3"/>
      <charset val="129"/>
    </font>
    <font>
      <b/>
      <sz val="14"/>
      <name val="돋움"/>
      <family val="3"/>
      <charset val="129"/>
    </font>
    <font>
      <sz val="12"/>
      <name val="돋움체"/>
      <family val="3"/>
      <charset val="129"/>
    </font>
    <font>
      <sz val="11"/>
      <name val="굴림체"/>
      <family val="3"/>
      <charset val="129"/>
    </font>
    <font>
      <sz val="12"/>
      <color indexed="8"/>
      <name val="바탕체"/>
      <family val="1"/>
      <charset val="129"/>
    </font>
    <font>
      <sz val="11"/>
      <name val="돋움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MS Sans Serif"/>
      <family val="2"/>
    </font>
    <font>
      <u/>
      <sz val="11"/>
      <color indexed="36"/>
      <name val="돋움"/>
      <family val="3"/>
      <charset val="129"/>
    </font>
    <font>
      <sz val="14"/>
      <name val="뼥?ⓒ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9"/>
      <name val="굴림체"/>
      <family val="3"/>
      <charset val="129"/>
    </font>
    <font>
      <sz val="10"/>
      <name val="명조"/>
      <family val="3"/>
      <charset val="129"/>
    </font>
    <font>
      <sz val="10"/>
      <color indexed="12"/>
      <name val="굴림체"/>
      <family val="3"/>
      <charset val="129"/>
    </font>
    <font>
      <sz val="10"/>
      <name val="굴림체"/>
      <family val="3"/>
      <charset val="129"/>
    </font>
    <font>
      <sz val="12"/>
      <name val="¹UAAA¼"/>
      <family val="1"/>
      <charset val="129"/>
    </font>
    <font>
      <sz val="12"/>
      <name val="¹ÙÅÁÃ¼"/>
      <family val="1"/>
      <charset val="129"/>
    </font>
    <font>
      <sz val="10"/>
      <name val="μ¸¿oA¼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1"/>
      <name val="Helv"/>
      <family val="2"/>
    </font>
    <font>
      <b/>
      <i/>
      <sz val="9"/>
      <name val="Times New Roman"/>
      <family val="1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b/>
      <sz val="26"/>
      <name val="굴림"/>
      <family val="3"/>
      <charset val="129"/>
    </font>
    <font>
      <sz val="10"/>
      <name val="굴림"/>
      <family val="3"/>
      <charset val="129"/>
    </font>
    <font>
      <sz val="16"/>
      <name val="굴림"/>
      <family val="3"/>
      <charset val="129"/>
    </font>
    <font>
      <vertAlign val="superscript"/>
      <sz val="10"/>
      <name val="굴림"/>
      <family val="3"/>
      <charset val="129"/>
    </font>
    <font>
      <b/>
      <sz val="16"/>
      <name val="굴림"/>
      <family val="3"/>
      <charset val="129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6"/>
      <name val="굴림체"/>
      <family val="3"/>
      <charset val="129"/>
    </font>
    <font>
      <sz val="16"/>
      <name val="굴림체"/>
      <family val="3"/>
      <charset val="129"/>
    </font>
    <font>
      <sz val="9"/>
      <color rgb="FF0000CC"/>
      <name val="굴림체"/>
      <family val="3"/>
      <charset val="129"/>
    </font>
    <font>
      <sz val="9"/>
      <color indexed="8"/>
      <name val="굴림체"/>
      <family val="3"/>
      <charset val="129"/>
    </font>
    <font>
      <sz val="9"/>
      <color rgb="FFFF0000"/>
      <name val="굴림체"/>
      <family val="3"/>
      <charset val="129"/>
    </font>
    <font>
      <sz val="9"/>
      <name val="돋움체"/>
      <family val="3"/>
      <charset val="129"/>
    </font>
    <font>
      <sz val="10"/>
      <name val="돋움체"/>
      <family val="3"/>
      <charset val="129"/>
    </font>
    <font>
      <sz val="9"/>
      <name val="굴림"/>
      <family val="3"/>
      <charset val="129"/>
    </font>
    <font>
      <sz val="9"/>
      <name val="돋움"/>
      <family val="3"/>
      <charset val="129"/>
    </font>
    <font>
      <sz val="10"/>
      <color rgb="FFFF0000"/>
      <name val="굴림체"/>
      <family val="3"/>
      <charset val="129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1"/>
      <name val="돋움"/>
      <family val="3"/>
      <charset val="129"/>
    </font>
    <font>
      <sz val="10"/>
      <name val="MS Serif"/>
      <family val="1"/>
    </font>
    <font>
      <sz val="10"/>
      <color indexed="16"/>
      <name val="MS Serif"/>
      <family val="1"/>
    </font>
    <font>
      <sz val="1"/>
      <color indexed="8"/>
      <name val="Courier"/>
      <family val="3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18"/>
      <color indexed="39"/>
      <name val="돋움체"/>
      <family val="3"/>
      <charset val="129"/>
    </font>
    <font>
      <sz val="9"/>
      <name val="바탕체"/>
      <family val="1"/>
      <charset val="129"/>
    </font>
    <font>
      <sz val="10"/>
      <name val="바탕체"/>
      <family val="1"/>
      <charset val="129"/>
    </font>
    <font>
      <sz val="10"/>
      <name val="돋움"/>
      <family val="3"/>
      <charset val="129"/>
    </font>
    <font>
      <b/>
      <u/>
      <sz val="14"/>
      <name val="굴림체"/>
      <family val="3"/>
      <charset val="129"/>
    </font>
    <font>
      <sz val="10"/>
      <color rgb="FFFF0000"/>
      <name val="굴림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853">
    <xf numFmtId="0" fontId="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Font="0" applyFill="0" applyBorder="0" applyAlignment="0" applyProtection="0"/>
    <xf numFmtId="3" fontId="15" fillId="0" borderId="1">
      <alignment horizontal="center"/>
    </xf>
    <xf numFmtId="0" fontId="12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9" fillId="2" borderId="0" applyFill="0" applyBorder="0" applyProtection="0">
      <alignment horizontal="right"/>
    </xf>
    <xf numFmtId="10" fontId="9" fillId="0" borderId="0" applyFill="0" applyBorder="0" applyProtection="0">
      <alignment horizontal="right"/>
    </xf>
    <xf numFmtId="0" fontId="19" fillId="0" borderId="0"/>
    <xf numFmtId="182" fontId="20" fillId="0" borderId="2" applyFont="0" applyFill="0" applyBorder="0" applyAlignment="0" applyProtection="0">
      <alignment vertical="center"/>
    </xf>
    <xf numFmtId="185" fontId="20" fillId="0" borderId="2" applyFont="0" applyFill="0" applyBorder="0" applyAlignment="0" applyProtection="0">
      <alignment vertical="center"/>
    </xf>
    <xf numFmtId="202" fontId="3" fillId="0" borderId="0">
      <alignment vertical="center"/>
    </xf>
    <xf numFmtId="0" fontId="3" fillId="0" borderId="0"/>
    <xf numFmtId="0" fontId="21" fillId="0" borderId="3"/>
    <xf numFmtId="0" fontId="22" fillId="0" borderId="0">
      <alignment vertical="center"/>
    </xf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" fillId="0" borderId="0"/>
    <xf numFmtId="180" fontId="23" fillId="0" borderId="4">
      <alignment vertical="center"/>
    </xf>
    <xf numFmtId="183" fontId="2" fillId="2" borderId="0" applyFill="0" applyBorder="0" applyProtection="0">
      <alignment horizontal="right"/>
    </xf>
    <xf numFmtId="0" fontId="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1" fillId="0" borderId="0"/>
    <xf numFmtId="0" fontId="4" fillId="0" borderId="0">
      <alignment horizontal="center" vertical="center"/>
    </xf>
    <xf numFmtId="0" fontId="12" fillId="0" borderId="5" applyNumberFormat="0" applyFont="0" applyFill="0" applyAlignment="0" applyProtection="0"/>
    <xf numFmtId="198" fontId="11" fillId="0" borderId="0" applyFont="0" applyFill="0" applyBorder="0" applyAlignment="0" applyProtection="0"/>
    <xf numFmtId="197" fontId="12" fillId="0" borderId="0" applyFont="0" applyFill="0" applyBorder="0" applyAlignment="0" applyProtection="0"/>
    <xf numFmtId="191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0" borderId="0"/>
    <xf numFmtId="19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5" fillId="0" borderId="0"/>
    <xf numFmtId="0" fontId="11" fillId="0" borderId="0" applyFill="0" applyBorder="0" applyAlignment="0"/>
    <xf numFmtId="0" fontId="27" fillId="0" borderId="0"/>
    <xf numFmtId="194" fontId="11" fillId="0" borderId="0">
      <protection locked="0"/>
    </xf>
    <xf numFmtId="201" fontId="11" fillId="0" borderId="0"/>
    <xf numFmtId="18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4" fontId="11" fillId="0" borderId="0">
      <protection locked="0"/>
    </xf>
    <xf numFmtId="196" fontId="3" fillId="0" borderId="0" applyFont="0" applyFill="0" applyBorder="0" applyAlignment="0" applyProtection="0"/>
    <xf numFmtId="200" fontId="11" fillId="0" borderId="0"/>
    <xf numFmtId="194" fontId="11" fillId="0" borderId="0">
      <protection locked="0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95" fontId="11" fillId="0" borderId="0"/>
    <xf numFmtId="194" fontId="11" fillId="0" borderId="0">
      <protection locked="0"/>
    </xf>
    <xf numFmtId="38" fontId="28" fillId="3" borderId="0" applyNumberFormat="0" applyBorder="0" applyAlignment="0" applyProtection="0"/>
    <xf numFmtId="0" fontId="29" fillId="0" borderId="0">
      <alignment horizontal="left"/>
    </xf>
    <xf numFmtId="0" fontId="30" fillId="0" borderId="6" applyNumberFormat="0" applyAlignment="0" applyProtection="0">
      <alignment horizontal="left" vertical="center"/>
    </xf>
    <xf numFmtId="0" fontId="30" fillId="0" borderId="7">
      <alignment horizontal="left" vertical="center"/>
    </xf>
    <xf numFmtId="194" fontId="11" fillId="0" borderId="0">
      <protection locked="0"/>
    </xf>
    <xf numFmtId="194" fontId="11" fillId="0" borderId="0">
      <protection locked="0"/>
    </xf>
    <xf numFmtId="10" fontId="28" fillId="4" borderId="8" applyNumberFormat="0" applyBorder="0" applyAlignment="0" applyProtection="0"/>
    <xf numFmtId="192" fontId="31" fillId="0" borderId="0">
      <alignment horizontal="left"/>
    </xf>
    <xf numFmtId="0" fontId="32" fillId="0" borderId="9"/>
    <xf numFmtId="0" fontId="2" fillId="0" borderId="0"/>
    <xf numFmtId="199" fontId="11" fillId="0" borderId="0"/>
    <xf numFmtId="0" fontId="3" fillId="0" borderId="0"/>
    <xf numFmtId="194" fontId="11" fillId="0" borderId="0">
      <protection locked="0"/>
    </xf>
    <xf numFmtId="10" fontId="3" fillId="0" borderId="0" applyFont="0" applyFill="0" applyBorder="0" applyAlignment="0" applyProtection="0"/>
    <xf numFmtId="0" fontId="3" fillId="5" borderId="0"/>
    <xf numFmtId="0" fontId="32" fillId="0" borderId="0"/>
    <xf numFmtId="193" fontId="33" fillId="0" borderId="0">
      <alignment horizontal="center"/>
    </xf>
    <xf numFmtId="0" fontId="34" fillId="0" borderId="0" applyFill="0" applyBorder="0" applyProtection="0">
      <alignment horizontal="centerContinuous" vertical="center"/>
    </xf>
    <xf numFmtId="0" fontId="4" fillId="2" borderId="0" applyFill="0" applyBorder="0" applyProtection="0">
      <alignment horizontal="center" vertical="center"/>
    </xf>
    <xf numFmtId="194" fontId="11" fillId="0" borderId="10">
      <protection locked="0"/>
    </xf>
    <xf numFmtId="0" fontId="35" fillId="0" borderId="11">
      <alignment horizontal="left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46" fillId="0" borderId="0"/>
    <xf numFmtId="9" fontId="11" fillId="0" borderId="0" applyFont="0" applyFill="0" applyBorder="0" applyAlignment="0" applyProtection="0">
      <alignment vertical="center"/>
    </xf>
    <xf numFmtId="0" fontId="49" fillId="0" borderId="0"/>
    <xf numFmtId="189" fontId="53" fillId="0" borderId="0" applyFont="0" applyFill="0" applyBorder="0" applyAlignment="0" applyProtection="0"/>
    <xf numFmtId="40" fontId="15" fillId="0" borderId="0" applyFont="0" applyFill="0" applyBorder="0" applyAlignment="0" applyProtection="0"/>
    <xf numFmtId="216" fontId="11" fillId="0" borderId="0" applyFont="0" applyFill="0" applyBorder="0" applyAlignment="0" applyProtection="0">
      <alignment vertical="center"/>
    </xf>
    <xf numFmtId="40" fontId="1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1" fillId="0" borderId="0"/>
    <xf numFmtId="0" fontId="11" fillId="0" borderId="0"/>
    <xf numFmtId="0" fontId="2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54" fillId="0" borderId="0"/>
    <xf numFmtId="217" fontId="11" fillId="0" borderId="0" applyFont="0" applyFill="0" applyBorder="0" applyProtection="0">
      <alignment vertical="center"/>
    </xf>
    <xf numFmtId="218" fontId="11" fillId="0" borderId="0">
      <alignment vertical="center"/>
    </xf>
    <xf numFmtId="219" fontId="11" fillId="0" borderId="0" applyFont="0" applyFill="0" applyBorder="0" applyAlignment="0" applyProtection="0">
      <alignment vertical="center"/>
    </xf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2" fillId="0" borderId="11">
      <alignment horizontal="center"/>
    </xf>
    <xf numFmtId="189" fontId="55" fillId="0" borderId="0" applyFont="0" applyFill="0" applyBorder="0" applyAlignment="0" applyProtection="0"/>
    <xf numFmtId="40" fontId="15" fillId="0" borderId="0" applyFont="0" applyFill="0" applyBorder="0" applyAlignment="0" applyProtection="0"/>
    <xf numFmtId="189" fontId="5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89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57" fillId="0" borderId="0" applyNumberFormat="0" applyAlignment="0">
      <alignment horizontal="left"/>
    </xf>
    <xf numFmtId="0" fontId="2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8" fillId="0" borderId="0" applyNumberFormat="0" applyAlignment="0">
      <alignment horizontal="left"/>
    </xf>
    <xf numFmtId="222" fontId="11" fillId="0" borderId="0" applyFont="0" applyFill="0" applyBorder="0" applyAlignment="0" applyProtection="0">
      <alignment vertical="center"/>
    </xf>
    <xf numFmtId="223" fontId="59" fillId="0" borderId="0">
      <protection locked="0"/>
    </xf>
    <xf numFmtId="223" fontId="59" fillId="0" borderId="0">
      <protection locked="0"/>
    </xf>
    <xf numFmtId="223" fontId="59" fillId="0" borderId="0">
      <protection locked="0"/>
    </xf>
    <xf numFmtId="223" fontId="59" fillId="0" borderId="0">
      <protection locked="0"/>
    </xf>
    <xf numFmtId="223" fontId="59" fillId="0" borderId="0">
      <protection locked="0"/>
    </xf>
    <xf numFmtId="223" fontId="59" fillId="0" borderId="0">
      <protection locked="0"/>
    </xf>
    <xf numFmtId="223" fontId="59" fillId="0" borderId="0">
      <protection locked="0"/>
    </xf>
    <xf numFmtId="0" fontId="1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5" fontId="15" fillId="0" borderId="0" applyFont="0" applyFill="0" applyBorder="0" applyAlignment="0" applyProtection="0"/>
    <xf numFmtId="189" fontId="3" fillId="0" borderId="0" applyFont="0" applyFill="0" applyBorder="0" applyAlignment="0" applyProtection="0"/>
    <xf numFmtId="37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216" fontId="4" fillId="0" borderId="0">
      <protection locked="0"/>
    </xf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30" fontId="63" fillId="0" borderId="0" applyNumberFormat="0" applyFill="0" applyBorder="0" applyAlignment="0" applyProtection="0">
      <alignment horizontal="left"/>
    </xf>
    <xf numFmtId="226" fontId="11" fillId="0" borderId="0" applyFont="0" applyFill="0" applyBorder="0" applyAlignment="0" applyProtection="0"/>
    <xf numFmtId="189" fontId="3" fillId="0" borderId="0" applyFont="0" applyFill="0" applyBorder="0" applyAlignment="0" applyProtection="0"/>
    <xf numFmtId="40" fontId="64" fillId="0" borderId="0" applyBorder="0">
      <alignment horizontal="right"/>
    </xf>
    <xf numFmtId="40" fontId="15" fillId="0" borderId="0" applyFont="0" applyFill="0" applyBorder="0" applyAlignment="0" applyProtection="0"/>
    <xf numFmtId="49" fontId="65" fillId="0" borderId="0" applyFill="0" applyBorder="0" applyProtection="0">
      <alignment horizontal="centerContinuous" vertical="center"/>
    </xf>
    <xf numFmtId="0" fontId="37" fillId="0" borderId="0">
      <alignment horizontal="center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49" fillId="0" borderId="0" applyNumberFormat="0" applyFont="0" applyFill="0" applyBorder="0" applyProtection="0">
      <alignment horizontal="distributed" vertical="center" justifyLastLine="1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227" fontId="11" fillId="0" borderId="0" applyFont="0" applyFill="0" applyBorder="0" applyProtection="0">
      <alignment horizontal="center" vertical="center"/>
    </xf>
    <xf numFmtId="228" fontId="11" fillId="0" borderId="0" applyFont="0" applyFill="0" applyBorder="0" applyProtection="0">
      <alignment horizontal="center" vertical="center"/>
    </xf>
    <xf numFmtId="229" fontId="11" fillId="0" borderId="0" applyFont="0" applyFill="0" applyBorder="0" applyAlignment="0" applyProtection="0"/>
    <xf numFmtId="230" fontId="49" fillId="0" borderId="0" applyFont="0" applyFill="0" applyBorder="0" applyAlignment="0" applyProtection="0"/>
    <xf numFmtId="0" fontId="66" fillId="0" borderId="0" applyNumberFormat="0" applyFont="0" applyFill="0" applyBorder="0" applyProtection="0">
      <alignment horizontal="centerContinuous" vertical="center"/>
    </xf>
    <xf numFmtId="185" fontId="66" fillId="0" borderId="0" applyFill="0" applyBorder="0" applyProtection="0">
      <alignment horizontal="centerContinuous" vertical="center"/>
    </xf>
    <xf numFmtId="182" fontId="66" fillId="0" borderId="0" applyNumberFormat="0" applyFont="0" applyFill="0" applyBorder="0" applyProtection="0">
      <alignment horizontal="centerContinuous"/>
    </xf>
    <xf numFmtId="0" fontId="67" fillId="0" borderId="0" applyNumberFormat="0" applyFont="0" applyFill="0" applyBorder="0" applyProtection="0">
      <alignment horizontal="centerContinuous" vertical="center"/>
    </xf>
    <xf numFmtId="0" fontId="49" fillId="0" borderId="0" applyNumberFormat="0" applyFont="0" applyFill="0" applyBorder="0" applyProtection="0">
      <alignment horizontal="centerContinuous" vertical="center"/>
    </xf>
    <xf numFmtId="182" fontId="66" fillId="0" borderId="0" applyNumberFormat="0" applyFont="0" applyFill="0" applyBorder="0" applyProtection="0">
      <alignment horizontal="centerContinuous" vertical="center"/>
    </xf>
    <xf numFmtId="0" fontId="68" fillId="0" borderId="0"/>
    <xf numFmtId="182" fontId="66" fillId="0" borderId="0" applyFont="0" applyFill="0" applyBorder="0" applyProtection="0">
      <alignment horizontal="centerContinuous" vertical="center"/>
    </xf>
    <xf numFmtId="1" fontId="66" fillId="0" borderId="0" applyFont="0" applyFill="0" applyBorder="0" applyProtection="0">
      <alignment horizontal="centerContinuous" vertical="center"/>
    </xf>
    <xf numFmtId="216" fontId="66" fillId="0" borderId="0" applyFont="0" applyFill="0" applyBorder="0" applyProtection="0">
      <alignment horizontal="centerContinuous" vertical="center"/>
    </xf>
    <xf numFmtId="231" fontId="66" fillId="0" borderId="0" applyFont="0" applyFill="0" applyBorder="0" applyProtection="0">
      <alignment horizontal="centerContinuous" vertical="center"/>
    </xf>
    <xf numFmtId="232" fontId="66" fillId="0" borderId="25" applyFont="0" applyFill="0" applyBorder="0" applyProtection="0">
      <alignment horizontal="right" vertical="center"/>
      <protection locked="0"/>
    </xf>
    <xf numFmtId="232" fontId="23" fillId="0" borderId="0" applyFont="0" applyFill="0" applyBorder="0" applyAlignment="0" applyProtection="0">
      <alignment vertical="center"/>
    </xf>
    <xf numFmtId="182" fontId="66" fillId="0" borderId="0" applyNumberFormat="0" applyFont="0" applyFill="0" applyBorder="0" applyProtection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194" fontId="11" fillId="0" borderId="0" applyFont="0" applyFill="0" applyBorder="0" applyProtection="0">
      <alignment vertical="center"/>
    </xf>
    <xf numFmtId="38" fontId="49" fillId="0" borderId="0" applyFont="0" applyFill="0" applyBorder="0" applyProtection="0">
      <alignment vertical="center"/>
    </xf>
    <xf numFmtId="0" fontId="11" fillId="0" borderId="0">
      <protection locked="0"/>
    </xf>
    <xf numFmtId="180" fontId="2" fillId="0" borderId="26">
      <alignment horizontal="center" vertical="center"/>
    </xf>
    <xf numFmtId="233" fontId="11" fillId="0" borderId="0" applyFont="0" applyFill="0" applyBorder="0" applyAlignment="0" applyProtection="0"/>
    <xf numFmtId="0" fontId="3" fillId="0" borderId="8"/>
    <xf numFmtId="38" fontId="49" fillId="0" borderId="0" applyFont="0" applyFill="0" applyBorder="0" applyAlignment="0" applyProtection="0">
      <alignment vertical="center"/>
    </xf>
    <xf numFmtId="205" fontId="49" fillId="0" borderId="0" applyFont="0" applyFill="0" applyBorder="0" applyAlignment="0" applyProtection="0">
      <alignment vertical="center"/>
    </xf>
    <xf numFmtId="38" fontId="49" fillId="0" borderId="0" applyFill="0" applyBorder="0" applyAlignment="0" applyProtection="0">
      <alignment vertical="center"/>
    </xf>
    <xf numFmtId="0" fontId="2" fillId="0" borderId="0" applyFont="0" applyFill="0" applyBorder="0" applyAlignment="0" applyProtection="0"/>
    <xf numFmtId="0" fontId="69" fillId="0" borderId="0">
      <alignment horizontal="centerContinuous" vertical="center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/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46" fillId="0" borderId="0"/>
  </cellStyleXfs>
  <cellXfs count="245">
    <xf numFmtId="0" fontId="0" fillId="0" borderId="0" xfId="0"/>
    <xf numFmtId="0" fontId="37" fillId="7" borderId="8" xfId="0" applyFont="1" applyFill="1" applyBorder="1" applyAlignment="1">
      <alignment horizontal="center" vertical="center"/>
    </xf>
    <xf numFmtId="181" fontId="37" fillId="7" borderId="8" xfId="0" applyNumberFormat="1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37" fillId="7" borderId="23" xfId="0" applyFont="1" applyFill="1" applyBorder="1" applyAlignment="1">
      <alignment horizontal="center" vertical="center"/>
    </xf>
    <xf numFmtId="0" fontId="37" fillId="7" borderId="0" xfId="0" applyFont="1" applyFill="1" applyAlignment="1">
      <alignment vertical="center"/>
    </xf>
    <xf numFmtId="0" fontId="38" fillId="7" borderId="0" xfId="0" applyFont="1" applyFill="1" applyAlignment="1">
      <alignment vertical="center"/>
    </xf>
    <xf numFmtId="179" fontId="37" fillId="7" borderId="0" xfId="0" applyNumberFormat="1" applyFont="1" applyFill="1" applyAlignment="1">
      <alignment vertical="center"/>
    </xf>
    <xf numFmtId="0" fontId="38" fillId="7" borderId="0" xfId="0" applyFont="1" applyFill="1" applyBorder="1" applyAlignment="1">
      <alignment horizontal="center" vertical="center"/>
    </xf>
    <xf numFmtId="0" fontId="37" fillId="7" borderId="0" xfId="0" applyFont="1" applyFill="1" applyAlignment="1">
      <alignment horizontal="center" vertical="center"/>
    </xf>
    <xf numFmtId="0" fontId="37" fillId="7" borderId="24" xfId="0" applyFont="1" applyFill="1" applyBorder="1" applyAlignment="1">
      <alignment horizontal="center" vertical="center"/>
    </xf>
    <xf numFmtId="179" fontId="37" fillId="7" borderId="14" xfId="0" applyNumberFormat="1" applyFont="1" applyFill="1" applyBorder="1" applyAlignment="1">
      <alignment horizontal="center" vertical="center"/>
    </xf>
    <xf numFmtId="47" fontId="37" fillId="7" borderId="8" xfId="0" quotePrefix="1" applyNumberFormat="1" applyFont="1" applyFill="1" applyBorder="1" applyAlignment="1">
      <alignment horizontal="center" vertical="center"/>
    </xf>
    <xf numFmtId="0" fontId="37" fillId="7" borderId="8" xfId="0" quotePrefix="1" applyFont="1" applyFill="1" applyBorder="1" applyAlignment="1">
      <alignment horizontal="center" vertical="center"/>
    </xf>
    <xf numFmtId="178" fontId="37" fillId="7" borderId="8" xfId="0" applyNumberFormat="1" applyFont="1" applyFill="1" applyBorder="1" applyAlignment="1">
      <alignment horizontal="center" vertical="center"/>
    </xf>
    <xf numFmtId="179" fontId="37" fillId="7" borderId="8" xfId="0" applyNumberFormat="1" applyFont="1" applyFill="1" applyBorder="1" applyAlignment="1">
      <alignment horizontal="center" vertical="center"/>
    </xf>
    <xf numFmtId="0" fontId="37" fillId="7" borderId="8" xfId="0" applyFont="1" applyFill="1" applyBorder="1" applyAlignment="1">
      <alignment horizontal="center" vertical="center" wrapText="1"/>
    </xf>
    <xf numFmtId="0" fontId="41" fillId="6" borderId="12" xfId="146" applyFont="1" applyFill="1" applyBorder="1">
      <alignment horizontal="center" vertical="center"/>
    </xf>
    <xf numFmtId="0" fontId="41" fillId="6" borderId="8" xfId="146" applyFont="1" applyFill="1" applyBorder="1">
      <alignment horizontal="center" vertical="center"/>
    </xf>
    <xf numFmtId="0" fontId="37" fillId="0" borderId="0" xfId="146" applyFont="1">
      <alignment horizontal="center" vertical="center"/>
    </xf>
    <xf numFmtId="0" fontId="37" fillId="0" borderId="13" xfId="146" applyFont="1" applyBorder="1" applyAlignment="1">
      <alignment horizontal="center" vertical="center"/>
    </xf>
    <xf numFmtId="0" fontId="37" fillId="0" borderId="14" xfId="146" applyFont="1" applyBorder="1" applyAlignment="1">
      <alignment horizontal="left" vertical="center"/>
    </xf>
    <xf numFmtId="0" fontId="37" fillId="0" borderId="0" xfId="146" applyFont="1" applyBorder="1">
      <alignment horizontal="center" vertical="center"/>
    </xf>
    <xf numFmtId="0" fontId="37" fillId="0" borderId="15" xfId="146" applyFont="1" applyBorder="1">
      <alignment horizontal="center" vertical="center"/>
    </xf>
    <xf numFmtId="0" fontId="37" fillId="0" borderId="13" xfId="146" applyFont="1" applyBorder="1">
      <alignment horizontal="center" vertical="center"/>
    </xf>
    <xf numFmtId="0" fontId="37" fillId="0" borderId="13" xfId="146" quotePrefix="1" applyFont="1" applyBorder="1" applyAlignment="1">
      <alignment horizontal="center" vertical="center"/>
    </xf>
    <xf numFmtId="0" fontId="37" fillId="0" borderId="14" xfId="146" quotePrefix="1" applyFont="1" applyBorder="1" applyAlignment="1">
      <alignment horizontal="left" vertical="center"/>
    </xf>
    <xf numFmtId="0" fontId="37" fillId="0" borderId="0" xfId="146" applyNumberFormat="1" applyFont="1" applyBorder="1">
      <alignment horizontal="center" vertical="center"/>
    </xf>
    <xf numFmtId="0" fontId="37" fillId="0" borderId="16" xfId="146" applyFont="1" applyBorder="1" applyAlignment="1">
      <alignment horizontal="left" vertical="center"/>
    </xf>
    <xf numFmtId="0" fontId="37" fillId="0" borderId="17" xfId="146" quotePrefix="1" applyFont="1" applyBorder="1" applyAlignment="1">
      <alignment horizontal="left" vertical="center"/>
    </xf>
    <xf numFmtId="0" fontId="37" fillId="0" borderId="16" xfId="146" applyFont="1" applyBorder="1">
      <alignment horizontal="center" vertical="center"/>
    </xf>
    <xf numFmtId="0" fontId="37" fillId="0" borderId="18" xfId="146" applyFont="1" applyBorder="1">
      <alignment horizontal="center" vertical="center"/>
    </xf>
    <xf numFmtId="0" fontId="37" fillId="0" borderId="13" xfId="146" applyFont="1" applyBorder="1" applyAlignment="1">
      <alignment horizontal="left" vertical="center"/>
    </xf>
    <xf numFmtId="0" fontId="37" fillId="0" borderId="13" xfId="146" applyNumberFormat="1" applyFont="1" applyBorder="1">
      <alignment horizontal="center" vertical="center"/>
    </xf>
    <xf numFmtId="0" fontId="37" fillId="0" borderId="17" xfId="146" applyFont="1" applyBorder="1" applyAlignment="1">
      <alignment horizontal="left" vertical="center"/>
    </xf>
    <xf numFmtId="0" fontId="37" fillId="0" borderId="16" xfId="146" applyNumberFormat="1" applyFont="1" applyBorder="1">
      <alignment horizontal="center" vertical="center"/>
    </xf>
    <xf numFmtId="0" fontId="37" fillId="0" borderId="19" xfId="146" applyFont="1" applyBorder="1" applyAlignment="1">
      <alignment horizontal="left" vertical="center"/>
    </xf>
    <xf numFmtId="0" fontId="37" fillId="0" borderId="20" xfId="146" applyFont="1" applyBorder="1" applyAlignment="1">
      <alignment horizontal="left" vertical="center"/>
    </xf>
    <xf numFmtId="0" fontId="37" fillId="0" borderId="19" xfId="146" applyNumberFormat="1" applyFont="1" applyBorder="1">
      <alignment horizontal="center" vertical="center"/>
    </xf>
    <xf numFmtId="0" fontId="37" fillId="0" borderId="21" xfId="146" applyFont="1" applyBorder="1">
      <alignment horizontal="center" vertical="center"/>
    </xf>
    <xf numFmtId="0" fontId="37" fillId="0" borderId="19" xfId="146" applyFont="1" applyBorder="1">
      <alignment horizontal="center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23" xfId="0" applyFont="1" applyFill="1" applyBorder="1" applyAlignment="1">
      <alignment horizontal="center" vertical="center"/>
    </xf>
    <xf numFmtId="181" fontId="37" fillId="7" borderId="8" xfId="0" applyNumberFormat="1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 wrapText="1"/>
    </xf>
    <xf numFmtId="0" fontId="37" fillId="7" borderId="8" xfId="0" applyFont="1" applyFill="1" applyBorder="1" applyAlignment="1">
      <alignment horizontal="center" vertical="center"/>
    </xf>
    <xf numFmtId="179" fontId="37" fillId="7" borderId="24" xfId="0" applyNumberFormat="1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184" fontId="37" fillId="7" borderId="16" xfId="0" applyNumberFormat="1" applyFont="1" applyFill="1" applyBorder="1" applyAlignment="1">
      <alignment horizontal="left" vertical="center" shrinkToFit="1"/>
    </xf>
    <xf numFmtId="184" fontId="37" fillId="7" borderId="18" xfId="0" applyNumberFormat="1" applyFont="1" applyFill="1" applyBorder="1" applyAlignment="1">
      <alignment horizontal="left" vertical="center" shrinkToFit="1"/>
    </xf>
    <xf numFmtId="179" fontId="37" fillId="7" borderId="12" xfId="0" applyNumberFormat="1" applyFont="1" applyFill="1" applyBorder="1" applyAlignment="1">
      <alignment horizontal="center" vertical="center"/>
    </xf>
    <xf numFmtId="179" fontId="37" fillId="7" borderId="17" xfId="0" applyNumberFormat="1" applyFont="1" applyFill="1" applyBorder="1" applyAlignment="1">
      <alignment horizontal="center" vertical="center"/>
    </xf>
    <xf numFmtId="0" fontId="41" fillId="0" borderId="0" xfId="202" applyFont="1" applyAlignment="1">
      <alignment vertical="center"/>
    </xf>
    <xf numFmtId="0" fontId="41" fillId="0" borderId="0" xfId="202" applyFont="1"/>
    <xf numFmtId="0" fontId="43" fillId="0" borderId="0" xfId="202" applyFont="1" applyAlignment="1">
      <alignment horizontal="center" vertical="center"/>
    </xf>
    <xf numFmtId="203" fontId="43" fillId="0" borderId="0" xfId="202" applyNumberFormat="1" applyFont="1" applyAlignment="1">
      <alignment vertical="center"/>
    </xf>
    <xf numFmtId="0" fontId="44" fillId="0" borderId="0" xfId="202" applyFont="1" applyAlignment="1">
      <alignment vertical="center" shrinkToFit="1"/>
    </xf>
    <xf numFmtId="205" fontId="43" fillId="0" borderId="0" xfId="204" applyNumberFormat="1" applyFont="1" applyAlignment="1">
      <alignment horizontal="right" vertical="center"/>
    </xf>
    <xf numFmtId="0" fontId="11" fillId="0" borderId="0" xfId="202"/>
    <xf numFmtId="0" fontId="45" fillId="0" borderId="8" xfId="202" applyFont="1" applyFill="1" applyBorder="1" applyAlignment="1">
      <alignment horizontal="center" vertical="center"/>
    </xf>
    <xf numFmtId="0" fontId="20" fillId="8" borderId="0" xfId="205" applyFont="1" applyFill="1" applyAlignment="1">
      <alignment horizontal="center" vertical="center"/>
    </xf>
    <xf numFmtId="0" fontId="20" fillId="0" borderId="0" xfId="202" applyFont="1" applyBorder="1" applyAlignment="1">
      <alignment horizontal="center" vertical="center"/>
    </xf>
    <xf numFmtId="0" fontId="44" fillId="0" borderId="0" xfId="202" applyFont="1" applyAlignment="1">
      <alignment vertical="center"/>
    </xf>
    <xf numFmtId="0" fontId="20" fillId="0" borderId="0" xfId="202" applyFont="1" applyAlignment="1">
      <alignment vertical="center" shrinkToFit="1"/>
    </xf>
    <xf numFmtId="0" fontId="20" fillId="0" borderId="0" xfId="202" applyNumberFormat="1" applyFont="1" applyAlignment="1">
      <alignment horizontal="center" vertical="center" shrinkToFit="1"/>
    </xf>
    <xf numFmtId="0" fontId="20" fillId="0" borderId="0" xfId="202" applyNumberFormat="1" applyFont="1" applyAlignment="1">
      <alignment horizontal="center" vertical="center"/>
    </xf>
    <xf numFmtId="0" fontId="9" fillId="0" borderId="0" xfId="202" applyNumberFormat="1" applyFont="1" applyAlignment="1">
      <alignment horizontal="center" vertical="center"/>
    </xf>
    <xf numFmtId="0" fontId="20" fillId="0" borderId="0" xfId="202" applyNumberFormat="1" applyFont="1" applyBorder="1" applyAlignment="1">
      <alignment horizontal="center" vertical="center"/>
    </xf>
    <xf numFmtId="0" fontId="46" fillId="9" borderId="8" xfId="202" applyFont="1" applyFill="1" applyBorder="1" applyAlignment="1">
      <alignment horizontal="center" vertical="center"/>
    </xf>
    <xf numFmtId="0" fontId="20" fillId="0" borderId="14" xfId="202" applyFont="1" applyBorder="1" applyAlignment="1">
      <alignment horizontal="center" vertical="center"/>
    </xf>
    <xf numFmtId="0" fontId="20" fillId="0" borderId="0" xfId="202" applyFont="1"/>
    <xf numFmtId="0" fontId="46" fillId="10" borderId="8" xfId="202" applyFont="1" applyFill="1" applyBorder="1" applyAlignment="1">
      <alignment horizontal="center" vertical="center"/>
    </xf>
    <xf numFmtId="0" fontId="11" fillId="0" borderId="8" xfId="202" applyBorder="1" applyAlignment="1">
      <alignment horizontal="center" vertical="center"/>
    </xf>
    <xf numFmtId="0" fontId="46" fillId="9" borderId="8" xfId="202" applyFont="1" applyFill="1" applyBorder="1" applyAlignment="1">
      <alignment vertical="center"/>
    </xf>
    <xf numFmtId="0" fontId="20" fillId="10" borderId="8" xfId="202" applyFont="1" applyFill="1" applyBorder="1" applyAlignment="1">
      <alignment horizontal="center" vertical="center"/>
    </xf>
    <xf numFmtId="0" fontId="20" fillId="0" borderId="0" xfId="202" applyFont="1" applyFill="1" applyAlignment="1">
      <alignment vertical="center" shrinkToFit="1"/>
    </xf>
    <xf numFmtId="0" fontId="20" fillId="0" borderId="8" xfId="202" applyFont="1" applyBorder="1" applyAlignment="1">
      <alignment horizontal="center" vertical="center"/>
    </xf>
    <xf numFmtId="0" fontId="20" fillId="11" borderId="23" xfId="202" applyFont="1" applyFill="1" applyBorder="1" applyAlignment="1">
      <alignment vertical="center" shrinkToFit="1"/>
    </xf>
    <xf numFmtId="0" fontId="20" fillId="11" borderId="8" xfId="202" applyFont="1" applyFill="1" applyBorder="1" applyAlignment="1">
      <alignment horizontal="center" vertical="center"/>
    </xf>
    <xf numFmtId="207" fontId="20" fillId="11" borderId="8" xfId="203" applyNumberFormat="1" applyFont="1" applyFill="1" applyBorder="1" applyAlignment="1">
      <alignment vertical="center" shrinkToFit="1"/>
    </xf>
    <xf numFmtId="207" fontId="20" fillId="11" borderId="8" xfId="203" applyNumberFormat="1" applyFont="1" applyFill="1" applyBorder="1" applyAlignment="1">
      <alignment horizontal="center" vertical="center" shrinkToFit="1"/>
    </xf>
    <xf numFmtId="207" fontId="20" fillId="0" borderId="0" xfId="203" applyNumberFormat="1" applyFont="1" applyFill="1" applyAlignment="1">
      <alignment vertical="center" shrinkToFit="1"/>
    </xf>
    <xf numFmtId="208" fontId="20" fillId="0" borderId="14" xfId="203" applyNumberFormat="1" applyFont="1" applyBorder="1" applyAlignment="1">
      <alignment vertical="center"/>
    </xf>
    <xf numFmtId="10" fontId="20" fillId="0" borderId="8" xfId="206" applyNumberFormat="1" applyFont="1" applyBorder="1" applyAlignment="1">
      <alignment vertical="center"/>
    </xf>
    <xf numFmtId="209" fontId="37" fillId="0" borderId="8" xfId="207" applyNumberFormat="1" applyFont="1" applyBorder="1" applyAlignment="1">
      <alignment horizontal="center" vertical="center"/>
    </xf>
    <xf numFmtId="210" fontId="50" fillId="0" borderId="8" xfId="202" applyNumberFormat="1" applyFont="1" applyFill="1" applyBorder="1" applyAlignment="1">
      <alignment horizontal="center" vertical="center" shrinkToFit="1"/>
    </xf>
    <xf numFmtId="0" fontId="20" fillId="0" borderId="8" xfId="202" applyFont="1" applyFill="1" applyBorder="1" applyAlignment="1">
      <alignment horizontal="center" vertical="center"/>
    </xf>
    <xf numFmtId="0" fontId="20" fillId="0" borderId="8" xfId="202" applyFont="1" applyFill="1" applyBorder="1" applyAlignment="1">
      <alignment horizontal="center" vertical="center" shrinkToFit="1"/>
    </xf>
    <xf numFmtId="0" fontId="20" fillId="0" borderId="8" xfId="202" applyFont="1" applyFill="1" applyBorder="1" applyAlignment="1">
      <alignment horizontal="center" vertical="center" wrapText="1"/>
    </xf>
    <xf numFmtId="211" fontId="20" fillId="0" borderId="8" xfId="202" applyNumberFormat="1" applyFont="1" applyFill="1" applyBorder="1" applyAlignment="1">
      <alignment vertical="center"/>
    </xf>
    <xf numFmtId="203" fontId="20" fillId="0" borderId="8" xfId="202" applyNumberFormat="1" applyFont="1" applyFill="1" applyBorder="1" applyAlignment="1">
      <alignment vertical="center"/>
    </xf>
    <xf numFmtId="206" fontId="20" fillId="0" borderId="8" xfId="202" applyNumberFormat="1" applyFont="1" applyFill="1" applyBorder="1" applyAlignment="1">
      <alignment vertical="center"/>
    </xf>
    <xf numFmtId="203" fontId="20" fillId="0" borderId="8" xfId="202" applyNumberFormat="1" applyFont="1" applyFill="1" applyBorder="1" applyAlignment="1">
      <alignment vertical="center" shrinkToFit="1"/>
    </xf>
    <xf numFmtId="208" fontId="23" fillId="0" borderId="8" xfId="203" applyNumberFormat="1" applyFont="1" applyFill="1" applyBorder="1" applyAlignment="1">
      <alignment horizontal="center" vertical="center" shrinkToFit="1"/>
    </xf>
    <xf numFmtId="206" fontId="23" fillId="0" borderId="8" xfId="202" applyNumberFormat="1" applyFont="1" applyBorder="1" applyAlignment="1">
      <alignment vertical="center" shrinkToFit="1"/>
    </xf>
    <xf numFmtId="208" fontId="20" fillId="0" borderId="8" xfId="203" applyNumberFormat="1" applyFont="1" applyBorder="1" applyAlignment="1">
      <alignment vertical="center"/>
    </xf>
    <xf numFmtId="0" fontId="20" fillId="0" borderId="8" xfId="202" quotePrefix="1" applyFont="1" applyFill="1" applyBorder="1" applyAlignment="1">
      <alignment horizontal="center" vertical="center"/>
    </xf>
    <xf numFmtId="209" fontId="37" fillId="0" borderId="8" xfId="207" applyNumberFormat="1" applyFont="1" applyBorder="1" applyAlignment="1">
      <alignment horizontal="center" vertical="center" wrapText="1"/>
    </xf>
    <xf numFmtId="206" fontId="23" fillId="0" borderId="8" xfId="202" applyNumberFormat="1" applyFont="1" applyFill="1" applyBorder="1" applyAlignment="1">
      <alignment vertical="center" shrinkToFit="1"/>
    </xf>
    <xf numFmtId="0" fontId="51" fillId="0" borderId="0" xfId="202" applyFont="1" applyFill="1" applyAlignment="1">
      <alignment vertical="center"/>
    </xf>
    <xf numFmtId="208" fontId="20" fillId="0" borderId="8" xfId="203" applyNumberFormat="1" applyFont="1" applyFill="1" applyBorder="1" applyAlignment="1">
      <alignment vertical="center"/>
    </xf>
    <xf numFmtId="208" fontId="20" fillId="0" borderId="14" xfId="203" applyNumberFormat="1" applyFont="1" applyFill="1" applyBorder="1" applyAlignment="1">
      <alignment vertical="center"/>
    </xf>
    <xf numFmtId="10" fontId="20" fillId="0" borderId="8" xfId="206" applyNumberFormat="1" applyFont="1" applyFill="1" applyBorder="1" applyAlignment="1">
      <alignment vertical="center"/>
    </xf>
    <xf numFmtId="0" fontId="20" fillId="0" borderId="0" xfId="202" applyFont="1" applyFill="1"/>
    <xf numFmtId="211" fontId="20" fillId="0" borderId="8" xfId="203" applyNumberFormat="1" applyFont="1" applyFill="1" applyBorder="1" applyAlignment="1">
      <alignment vertical="center"/>
    </xf>
    <xf numFmtId="212" fontId="50" fillId="0" borderId="8" xfId="202" applyNumberFormat="1" applyFont="1" applyFill="1" applyBorder="1" applyAlignment="1">
      <alignment horizontal="center" vertical="center" shrinkToFit="1"/>
    </xf>
    <xf numFmtId="213" fontId="20" fillId="0" borderId="8" xfId="202" applyNumberFormat="1" applyFont="1" applyFill="1" applyBorder="1" applyAlignment="1">
      <alignment horizontal="center" vertical="center" shrinkToFit="1"/>
    </xf>
    <xf numFmtId="207" fontId="20" fillId="0" borderId="8" xfId="203" applyNumberFormat="1" applyFont="1" applyFill="1" applyBorder="1" applyAlignment="1">
      <alignment vertical="center"/>
    </xf>
    <xf numFmtId="0" fontId="47" fillId="0" borderId="8" xfId="202" applyFont="1" applyFill="1" applyBorder="1" applyAlignment="1">
      <alignment horizontal="center" vertical="center" shrinkToFit="1"/>
    </xf>
    <xf numFmtId="214" fontId="20" fillId="0" borderId="8" xfId="202" applyNumberFormat="1" applyFont="1" applyFill="1" applyBorder="1" applyAlignment="1">
      <alignment horizontal="center" vertical="center" shrinkToFit="1"/>
    </xf>
    <xf numFmtId="215" fontId="20" fillId="0" borderId="8" xfId="202" applyNumberFormat="1" applyFont="1" applyFill="1" applyBorder="1" applyAlignment="1">
      <alignment horizontal="center" vertical="center" shrinkToFit="1"/>
    </xf>
    <xf numFmtId="0" fontId="20" fillId="0" borderId="17" xfId="202" quotePrefix="1" applyFont="1" applyFill="1" applyBorder="1" applyAlignment="1">
      <alignment horizontal="center" vertical="center"/>
    </xf>
    <xf numFmtId="215" fontId="20" fillId="0" borderId="17" xfId="202" applyNumberFormat="1" applyFont="1" applyFill="1" applyBorder="1" applyAlignment="1">
      <alignment horizontal="center" vertical="center" shrinkToFit="1"/>
    </xf>
    <xf numFmtId="0" fontId="20" fillId="0" borderId="17" xfId="202" applyFont="1" applyFill="1" applyBorder="1" applyAlignment="1">
      <alignment horizontal="center" vertical="center"/>
    </xf>
    <xf numFmtId="0" fontId="20" fillId="0" borderId="17" xfId="202" applyFont="1" applyFill="1" applyBorder="1" applyAlignment="1">
      <alignment horizontal="center" vertical="center" shrinkToFit="1"/>
    </xf>
    <xf numFmtId="207" fontId="20" fillId="0" borderId="17" xfId="203" applyNumberFormat="1" applyFont="1" applyFill="1" applyBorder="1" applyAlignment="1">
      <alignment vertical="center"/>
    </xf>
    <xf numFmtId="203" fontId="20" fillId="0" borderId="17" xfId="202" applyNumberFormat="1" applyFont="1" applyFill="1" applyBorder="1" applyAlignment="1">
      <alignment vertical="center"/>
    </xf>
    <xf numFmtId="203" fontId="20" fillId="0" borderId="17" xfId="202" applyNumberFormat="1" applyFont="1" applyFill="1" applyBorder="1" applyAlignment="1">
      <alignment vertical="center" shrinkToFit="1"/>
    </xf>
    <xf numFmtId="208" fontId="23" fillId="0" borderId="17" xfId="203" applyNumberFormat="1" applyFont="1" applyFill="1" applyBorder="1" applyAlignment="1">
      <alignment horizontal="center" vertical="center" shrinkToFit="1"/>
    </xf>
    <xf numFmtId="206" fontId="23" fillId="0" borderId="17" xfId="202" applyNumberFormat="1" applyFont="1" applyFill="1" applyBorder="1" applyAlignment="1">
      <alignment vertical="center" shrinkToFit="1"/>
    </xf>
    <xf numFmtId="207" fontId="20" fillId="0" borderId="8" xfId="203" applyNumberFormat="1" applyFont="1" applyFill="1" applyBorder="1" applyAlignment="1">
      <alignment vertical="center" wrapText="1"/>
    </xf>
    <xf numFmtId="0" fontId="20" fillId="0" borderId="20" xfId="202" quotePrefix="1" applyFont="1" applyFill="1" applyBorder="1" applyAlignment="1">
      <alignment horizontal="center" vertical="center"/>
    </xf>
    <xf numFmtId="215" fontId="20" fillId="0" borderId="20" xfId="202" applyNumberFormat="1" applyFont="1" applyFill="1" applyBorder="1" applyAlignment="1">
      <alignment horizontal="center" vertical="center" shrinkToFit="1"/>
    </xf>
    <xf numFmtId="0" fontId="20" fillId="0" borderId="20" xfId="202" applyFont="1" applyFill="1" applyBorder="1" applyAlignment="1">
      <alignment horizontal="center" vertical="center"/>
    </xf>
    <xf numFmtId="0" fontId="20" fillId="0" borderId="20" xfId="202" applyFont="1" applyFill="1" applyBorder="1" applyAlignment="1">
      <alignment horizontal="center" vertical="center" shrinkToFit="1"/>
    </xf>
    <xf numFmtId="0" fontId="20" fillId="0" borderId="20" xfId="202" applyFont="1" applyFill="1" applyBorder="1" applyAlignment="1">
      <alignment horizontal="center" vertical="center" wrapText="1"/>
    </xf>
    <xf numFmtId="207" fontId="20" fillId="0" borderId="20" xfId="203" applyNumberFormat="1" applyFont="1" applyFill="1" applyBorder="1" applyAlignment="1">
      <alignment vertical="center" wrapText="1"/>
    </xf>
    <xf numFmtId="203" fontId="20" fillId="0" borderId="20" xfId="202" applyNumberFormat="1" applyFont="1" applyFill="1" applyBorder="1" applyAlignment="1">
      <alignment vertical="center"/>
    </xf>
    <xf numFmtId="203" fontId="20" fillId="0" borderId="20" xfId="202" applyNumberFormat="1" applyFont="1" applyFill="1" applyBorder="1" applyAlignment="1">
      <alignment vertical="center" shrinkToFit="1"/>
    </xf>
    <xf numFmtId="208" fontId="23" fillId="0" borderId="20" xfId="203" applyNumberFormat="1" applyFont="1" applyFill="1" applyBorder="1" applyAlignment="1">
      <alignment horizontal="center" vertical="center" shrinkToFit="1"/>
    </xf>
    <xf numFmtId="206" fontId="23" fillId="0" borderId="20" xfId="202" applyNumberFormat="1" applyFont="1" applyFill="1" applyBorder="1" applyAlignment="1">
      <alignment vertical="center" shrinkToFit="1"/>
    </xf>
    <xf numFmtId="203" fontId="47" fillId="0" borderId="8" xfId="202" applyNumberFormat="1" applyFont="1" applyFill="1" applyBorder="1" applyAlignment="1">
      <alignment vertical="center"/>
    </xf>
    <xf numFmtId="206" fontId="52" fillId="0" borderId="8" xfId="202" applyNumberFormat="1" applyFont="1" applyFill="1" applyBorder="1" applyAlignment="1">
      <alignment horizontal="center" vertical="center" shrinkToFit="1"/>
    </xf>
    <xf numFmtId="203" fontId="20" fillId="0" borderId="0" xfId="202" applyNumberFormat="1" applyFont="1" applyAlignment="1"/>
    <xf numFmtId="0" fontId="20" fillId="0" borderId="0" xfId="202" applyFont="1" applyAlignment="1">
      <alignment shrinkToFit="1"/>
    </xf>
    <xf numFmtId="0" fontId="51" fillId="0" borderId="0" xfId="202" applyFont="1" applyAlignment="1">
      <alignment vertical="center"/>
    </xf>
    <xf numFmtId="178" fontId="70" fillId="7" borderId="20" xfId="0" applyNumberFormat="1" applyFont="1" applyFill="1" applyBorder="1" applyAlignment="1">
      <alignment horizontal="center" vertical="center"/>
    </xf>
    <xf numFmtId="0" fontId="70" fillId="7" borderId="20" xfId="0" applyFont="1" applyFill="1" applyBorder="1" applyAlignment="1">
      <alignment horizontal="center" vertical="center"/>
    </xf>
    <xf numFmtId="179" fontId="70" fillId="7" borderId="20" xfId="0" applyNumberFormat="1" applyFont="1" applyFill="1" applyBorder="1" applyAlignment="1">
      <alignment horizontal="center" vertical="center"/>
    </xf>
    <xf numFmtId="178" fontId="37" fillId="7" borderId="17" xfId="0" applyNumberFormat="1" applyFont="1" applyFill="1" applyBorder="1" applyAlignment="1">
      <alignment horizontal="center" vertical="center"/>
    </xf>
    <xf numFmtId="0" fontId="70" fillId="7" borderId="20" xfId="0" applyFont="1" applyFill="1" applyBorder="1" applyAlignment="1">
      <alignment horizontal="center" vertical="center" wrapText="1"/>
    </xf>
    <xf numFmtId="0" fontId="70" fillId="7" borderId="21" xfId="0" applyFont="1" applyFill="1" applyBorder="1" applyAlignment="1">
      <alignment horizontal="center" vertical="center"/>
    </xf>
    <xf numFmtId="0" fontId="70" fillId="7" borderId="19" xfId="0" applyFont="1" applyFill="1" applyBorder="1" applyAlignment="1">
      <alignment horizontal="center" vertical="center" shrinkToFit="1"/>
    </xf>
    <xf numFmtId="0" fontId="70" fillId="7" borderId="22" xfId="0" applyFont="1" applyFill="1" applyBorder="1" applyAlignment="1">
      <alignment horizontal="center" vertical="center" shrinkToFit="1"/>
    </xf>
    <xf numFmtId="0" fontId="70" fillId="7" borderId="21" xfId="0" applyFont="1" applyFill="1" applyBorder="1" applyAlignment="1">
      <alignment horizontal="center" vertical="center" shrinkToFit="1"/>
    </xf>
    <xf numFmtId="0" fontId="37" fillId="7" borderId="16" xfId="0" applyFont="1" applyFill="1" applyBorder="1" applyAlignment="1">
      <alignment horizontal="center" vertical="center" shrinkToFit="1"/>
    </xf>
    <xf numFmtId="0" fontId="37" fillId="7" borderId="27" xfId="0" applyFont="1" applyFill="1" applyBorder="1" applyAlignment="1">
      <alignment horizontal="center" vertical="center" shrinkToFit="1"/>
    </xf>
    <xf numFmtId="0" fontId="37" fillId="7" borderId="18" xfId="0" applyFont="1" applyFill="1" applyBorder="1" applyAlignment="1">
      <alignment horizontal="center" vertical="center" shrinkToFit="1"/>
    </xf>
    <xf numFmtId="0" fontId="70" fillId="7" borderId="14" xfId="0" applyFont="1" applyFill="1" applyBorder="1" applyAlignment="1">
      <alignment horizontal="center" vertical="center" wrapText="1"/>
    </xf>
    <xf numFmtId="0" fontId="70" fillId="7" borderId="14" xfId="0" applyFont="1" applyFill="1" applyBorder="1" applyAlignment="1">
      <alignment horizontal="center" vertical="center"/>
    </xf>
    <xf numFmtId="0" fontId="70" fillId="7" borderId="19" xfId="0" applyFont="1" applyFill="1" applyBorder="1" applyAlignment="1">
      <alignment horizontal="center" vertical="center"/>
    </xf>
    <xf numFmtId="0" fontId="70" fillId="7" borderId="13" xfId="0" applyFont="1" applyFill="1" applyBorder="1" applyAlignment="1">
      <alignment horizontal="center" vertical="center"/>
    </xf>
    <xf numFmtId="179" fontId="37" fillId="7" borderId="28" xfId="0" applyNumberFormat="1" applyFont="1" applyFill="1" applyBorder="1" applyAlignment="1">
      <alignment horizontal="center" vertical="center"/>
    </xf>
    <xf numFmtId="0" fontId="37" fillId="7" borderId="28" xfId="0" applyFont="1" applyFill="1" applyBorder="1" applyAlignment="1">
      <alignment horizontal="center" vertical="center"/>
    </xf>
    <xf numFmtId="181" fontId="70" fillId="7" borderId="20" xfId="0" applyNumberFormat="1" applyFont="1" applyFill="1" applyBorder="1" applyAlignment="1">
      <alignment horizontal="center" vertical="center"/>
    </xf>
    <xf numFmtId="181" fontId="37" fillId="7" borderId="17" xfId="0" applyNumberFormat="1" applyFont="1" applyFill="1" applyBorder="1" applyAlignment="1">
      <alignment horizontal="center" vertical="center"/>
    </xf>
    <xf numFmtId="181" fontId="37" fillId="7" borderId="12" xfId="0" applyNumberFormat="1" applyFont="1" applyFill="1" applyBorder="1" applyAlignment="1">
      <alignment vertical="center"/>
    </xf>
    <xf numFmtId="184" fontId="37" fillId="7" borderId="19" xfId="0" applyNumberFormat="1" applyFont="1" applyFill="1" applyBorder="1" applyAlignment="1">
      <alignment vertical="center" shrinkToFit="1"/>
    </xf>
    <xf numFmtId="0" fontId="37" fillId="7" borderId="16" xfId="0" applyFont="1" applyFill="1" applyBorder="1" applyAlignment="1">
      <alignment vertical="center"/>
    </xf>
    <xf numFmtId="0" fontId="70" fillId="7" borderId="19" xfId="0" applyFont="1" applyFill="1" applyBorder="1" applyAlignment="1">
      <alignment vertical="center"/>
    </xf>
    <xf numFmtId="0" fontId="37" fillId="7" borderId="27" xfId="0" applyFont="1" applyFill="1" applyBorder="1" applyAlignment="1">
      <alignment vertical="center"/>
    </xf>
    <xf numFmtId="0" fontId="37" fillId="7" borderId="18" xfId="0" applyFont="1" applyFill="1" applyBorder="1" applyAlignment="1">
      <alignment vertical="center"/>
    </xf>
    <xf numFmtId="0" fontId="70" fillId="7" borderId="22" xfId="0" applyFont="1" applyFill="1" applyBorder="1" applyAlignment="1">
      <alignment vertical="center"/>
    </xf>
    <xf numFmtId="0" fontId="70" fillId="7" borderId="21" xfId="0" applyFont="1" applyFill="1" applyBorder="1" applyAlignment="1">
      <alignment vertical="center"/>
    </xf>
    <xf numFmtId="0" fontId="37" fillId="7" borderId="17" xfId="0" applyFont="1" applyFill="1" applyBorder="1" applyAlignment="1">
      <alignment vertical="center"/>
    </xf>
    <xf numFmtId="0" fontId="70" fillId="7" borderId="14" xfId="0" applyFont="1" applyFill="1" applyBorder="1" applyAlignment="1">
      <alignment vertical="center"/>
    </xf>
    <xf numFmtId="0" fontId="37" fillId="7" borderId="14" xfId="0" applyFont="1" applyFill="1" applyBorder="1" applyAlignment="1">
      <alignment vertical="center"/>
    </xf>
    <xf numFmtId="0" fontId="70" fillId="7" borderId="20" xfId="0" applyFont="1" applyFill="1" applyBorder="1" applyAlignment="1">
      <alignment vertical="center"/>
    </xf>
    <xf numFmtId="0" fontId="70" fillId="7" borderId="15" xfId="0" applyFont="1" applyFill="1" applyBorder="1" applyAlignment="1">
      <alignment horizontal="center" vertical="center"/>
    </xf>
    <xf numFmtId="181" fontId="70" fillId="7" borderId="13" xfId="0" applyNumberFormat="1" applyFont="1" applyFill="1" applyBorder="1" applyAlignment="1">
      <alignment horizontal="center" vertical="center"/>
    </xf>
    <xf numFmtId="181" fontId="70" fillId="7" borderId="15" xfId="0" applyNumberFormat="1" applyFont="1" applyFill="1" applyBorder="1" applyAlignment="1">
      <alignment horizontal="center" vertical="center"/>
    </xf>
    <xf numFmtId="179" fontId="70" fillId="7" borderId="14" xfId="0" applyNumberFormat="1" applyFont="1" applyFill="1" applyBorder="1" applyAlignment="1">
      <alignment horizontal="center" vertical="center"/>
    </xf>
    <xf numFmtId="184" fontId="70" fillId="7" borderId="19" xfId="0" applyNumberFormat="1" applyFont="1" applyFill="1" applyBorder="1" applyAlignment="1">
      <alignment horizontal="right" vertical="center" shrinkToFit="1"/>
    </xf>
    <xf numFmtId="184" fontId="70" fillId="7" borderId="21" xfId="0" applyNumberFormat="1" applyFont="1" applyFill="1" applyBorder="1" applyAlignment="1">
      <alignment horizontal="right" vertical="center" shrinkToFit="1"/>
    </xf>
    <xf numFmtId="184" fontId="70" fillId="7" borderId="19" xfId="0" applyNumberFormat="1" applyFont="1" applyFill="1" applyBorder="1" applyAlignment="1">
      <alignment vertical="center" shrinkToFit="1"/>
    </xf>
    <xf numFmtId="181" fontId="70" fillId="7" borderId="19" xfId="0" applyNumberFormat="1" applyFont="1" applyFill="1" applyBorder="1" applyAlignment="1">
      <alignment vertical="center"/>
    </xf>
    <xf numFmtId="181" fontId="37" fillId="7" borderId="16" xfId="0" applyNumberFormat="1" applyFont="1" applyFill="1" applyBorder="1" applyAlignment="1">
      <alignment horizontal="center" vertical="center"/>
    </xf>
    <xf numFmtId="181" fontId="37" fillId="7" borderId="18" xfId="0" applyNumberFormat="1" applyFont="1" applyFill="1" applyBorder="1" applyAlignment="1">
      <alignment horizontal="center" vertical="center"/>
    </xf>
    <xf numFmtId="181" fontId="37" fillId="7" borderId="16" xfId="0" applyNumberFormat="1" applyFont="1" applyFill="1" applyBorder="1" applyAlignment="1">
      <alignment vertical="center"/>
    </xf>
    <xf numFmtId="184" fontId="70" fillId="7" borderId="13" xfId="0" applyNumberFormat="1" applyFont="1" applyFill="1" applyBorder="1" applyAlignment="1">
      <alignment horizontal="left" vertical="center" shrinkToFit="1"/>
    </xf>
    <xf numFmtId="184" fontId="70" fillId="7" borderId="15" xfId="0" applyNumberFormat="1" applyFont="1" applyFill="1" applyBorder="1" applyAlignment="1">
      <alignment horizontal="left" vertical="center" shrinkToFit="1"/>
    </xf>
    <xf numFmtId="184" fontId="37" fillId="7" borderId="13" xfId="0" applyNumberFormat="1" applyFont="1" applyFill="1" applyBorder="1" applyAlignment="1">
      <alignment horizontal="right" vertical="center" shrinkToFit="1"/>
    </xf>
    <xf numFmtId="184" fontId="37" fillId="7" borderId="15" xfId="0" applyNumberFormat="1" applyFont="1" applyFill="1" applyBorder="1" applyAlignment="1">
      <alignment horizontal="right" vertical="center" shrinkToFit="1"/>
    </xf>
    <xf numFmtId="184" fontId="37" fillId="7" borderId="13" xfId="0" applyNumberFormat="1" applyFont="1" applyFill="1" applyBorder="1" applyAlignment="1">
      <alignment vertical="center" shrinkToFit="1"/>
    </xf>
    <xf numFmtId="176" fontId="43" fillId="0" borderId="0" xfId="203" applyFont="1" applyAlignment="1">
      <alignment vertical="center" shrinkToFit="1"/>
    </xf>
    <xf numFmtId="0" fontId="47" fillId="0" borderId="12" xfId="202" applyFont="1" applyBorder="1" applyAlignment="1">
      <alignment horizontal="center" vertical="center"/>
    </xf>
    <xf numFmtId="0" fontId="47" fillId="0" borderId="7" xfId="202" applyFont="1" applyBorder="1" applyAlignment="1">
      <alignment horizontal="center" vertical="center"/>
    </xf>
    <xf numFmtId="0" fontId="47" fillId="0" borderId="23" xfId="202" applyFont="1" applyBorder="1" applyAlignment="1">
      <alignment horizontal="center" vertical="center"/>
    </xf>
    <xf numFmtId="0" fontId="46" fillId="9" borderId="8" xfId="202" applyFont="1" applyFill="1" applyBorder="1" applyAlignment="1">
      <alignment horizontal="center" vertical="center"/>
    </xf>
    <xf numFmtId="0" fontId="11" fillId="0" borderId="8" xfId="202" applyBorder="1" applyAlignment="1">
      <alignment horizontal="center" vertical="center"/>
    </xf>
    <xf numFmtId="0" fontId="20" fillId="0" borderId="12" xfId="202" applyFont="1" applyBorder="1" applyAlignment="1">
      <alignment horizontal="center" vertical="center"/>
    </xf>
    <xf numFmtId="0" fontId="20" fillId="0" borderId="7" xfId="202" applyFont="1" applyBorder="1" applyAlignment="1">
      <alignment horizontal="center" vertical="center"/>
    </xf>
    <xf numFmtId="0" fontId="20" fillId="0" borderId="23" xfId="202" applyFont="1" applyBorder="1" applyAlignment="1">
      <alignment horizontal="center" vertical="center"/>
    </xf>
    <xf numFmtId="0" fontId="20" fillId="9" borderId="12" xfId="202" applyFont="1" applyFill="1" applyBorder="1" applyAlignment="1">
      <alignment horizontal="center" vertical="center"/>
    </xf>
    <xf numFmtId="0" fontId="20" fillId="9" borderId="7" xfId="202" applyFont="1" applyFill="1" applyBorder="1" applyAlignment="1">
      <alignment horizontal="center" vertical="center"/>
    </xf>
    <xf numFmtId="0" fontId="20" fillId="9" borderId="23" xfId="202" applyFont="1" applyFill="1" applyBorder="1" applyAlignment="1">
      <alignment horizontal="center" vertical="center"/>
    </xf>
    <xf numFmtId="0" fontId="20" fillId="10" borderId="17" xfId="202" applyFont="1" applyFill="1" applyBorder="1" applyAlignment="1">
      <alignment horizontal="center" vertical="center"/>
    </xf>
    <xf numFmtId="0" fontId="20" fillId="10" borderId="20" xfId="202" applyFont="1" applyFill="1" applyBorder="1" applyAlignment="1">
      <alignment horizontal="center" vertical="center"/>
    </xf>
    <xf numFmtId="206" fontId="23" fillId="10" borderId="17" xfId="202" applyNumberFormat="1" applyFont="1" applyFill="1" applyBorder="1" applyAlignment="1">
      <alignment horizontal="center" vertical="center"/>
    </xf>
    <xf numFmtId="206" fontId="23" fillId="10" borderId="20" xfId="202" applyNumberFormat="1" applyFont="1" applyFill="1" applyBorder="1" applyAlignment="1">
      <alignment horizontal="center" vertical="center"/>
    </xf>
    <xf numFmtId="0" fontId="20" fillId="11" borderId="12" xfId="202" applyFont="1" applyFill="1" applyBorder="1" applyAlignment="1">
      <alignment horizontal="center" vertical="center" shrinkToFit="1"/>
    </xf>
    <xf numFmtId="0" fontId="20" fillId="11" borderId="7" xfId="202" applyFont="1" applyFill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7" fillId="7" borderId="16" xfId="0" applyFont="1" applyFill="1" applyBorder="1" applyAlignment="1">
      <alignment horizontal="center" vertical="center"/>
    </xf>
    <xf numFmtId="0" fontId="37" fillId="7" borderId="18" xfId="0" applyFont="1" applyFill="1" applyBorder="1" applyAlignment="1">
      <alignment horizontal="center" vertical="center"/>
    </xf>
    <xf numFmtId="0" fontId="37" fillId="7" borderId="19" xfId="0" applyFont="1" applyFill="1" applyBorder="1" applyAlignment="1">
      <alignment horizontal="center" vertical="center"/>
    </xf>
    <xf numFmtId="0" fontId="37" fillId="7" borderId="21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184" fontId="37" fillId="7" borderId="16" xfId="0" applyNumberFormat="1" applyFont="1" applyFill="1" applyBorder="1" applyAlignment="1">
      <alignment horizontal="left" vertical="center" shrinkToFit="1"/>
    </xf>
    <xf numFmtId="184" fontId="37" fillId="7" borderId="18" xfId="0" applyNumberFormat="1" applyFont="1" applyFill="1" applyBorder="1" applyAlignment="1">
      <alignment horizontal="left" vertical="center" shrinkToFit="1"/>
    </xf>
    <xf numFmtId="179" fontId="37" fillId="7" borderId="17" xfId="0" applyNumberFormat="1" applyFont="1" applyFill="1" applyBorder="1" applyAlignment="1">
      <alignment horizontal="center" vertical="center"/>
    </xf>
    <xf numFmtId="179" fontId="37" fillId="7" borderId="20" xfId="0" applyNumberFormat="1" applyFont="1" applyFill="1" applyBorder="1" applyAlignment="1">
      <alignment horizontal="center" vertical="center"/>
    </xf>
    <xf numFmtId="184" fontId="37" fillId="7" borderId="19" xfId="0" applyNumberFormat="1" applyFont="1" applyFill="1" applyBorder="1" applyAlignment="1">
      <alignment horizontal="right" vertical="center" shrinkToFit="1"/>
    </xf>
    <xf numFmtId="184" fontId="37" fillId="7" borderId="21" xfId="0" applyNumberFormat="1" applyFont="1" applyFill="1" applyBorder="1" applyAlignment="1">
      <alignment horizontal="right" vertical="center" shrinkToFit="1"/>
    </xf>
    <xf numFmtId="0" fontId="37" fillId="7" borderId="13" xfId="0" applyFont="1" applyFill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181" fontId="37" fillId="7" borderId="13" xfId="0" applyNumberFormat="1" applyFont="1" applyFill="1" applyBorder="1" applyAlignment="1">
      <alignment horizontal="center" vertical="center"/>
    </xf>
    <xf numFmtId="181" fontId="37" fillId="7" borderId="15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23" xfId="0" applyFont="1" applyFill="1" applyBorder="1" applyAlignment="1">
      <alignment horizontal="center" vertical="center"/>
    </xf>
    <xf numFmtId="0" fontId="37" fillId="7" borderId="7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37" fillId="7" borderId="8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 wrapText="1"/>
    </xf>
    <xf numFmtId="0" fontId="37" fillId="7" borderId="20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shrinkToFit="1"/>
    </xf>
    <xf numFmtId="0" fontId="37" fillId="7" borderId="7" xfId="0" applyFont="1" applyFill="1" applyBorder="1" applyAlignment="1">
      <alignment horizontal="center" vertical="center" shrinkToFit="1"/>
    </xf>
    <xf numFmtId="0" fontId="37" fillId="7" borderId="23" xfId="0" applyFont="1" applyFill="1" applyBorder="1" applyAlignment="1">
      <alignment horizontal="center" vertical="center" shrinkToFit="1"/>
    </xf>
    <xf numFmtId="0" fontId="40" fillId="7" borderId="21" xfId="0" applyFont="1" applyFill="1" applyBorder="1" applyAlignment="1">
      <alignment horizontal="center" vertical="center"/>
    </xf>
    <xf numFmtId="0" fontId="40" fillId="7" borderId="20" xfId="0" applyFont="1" applyFill="1" applyBorder="1" applyAlignment="1">
      <alignment horizontal="center" vertical="center"/>
    </xf>
    <xf numFmtId="0" fontId="40" fillId="7" borderId="19" xfId="0" applyFont="1" applyFill="1" applyBorder="1" applyAlignment="1">
      <alignment horizontal="center" vertical="center"/>
    </xf>
    <xf numFmtId="0" fontId="41" fillId="6" borderId="7" xfId="146" applyFont="1" applyFill="1" applyBorder="1" applyAlignment="1">
      <alignment horizontal="center" vertical="center"/>
    </xf>
    <xf numFmtId="0" fontId="41" fillId="6" borderId="23" xfId="146" applyFont="1" applyFill="1" applyBorder="1" applyAlignment="1">
      <alignment horizontal="center" vertical="center"/>
    </xf>
    <xf numFmtId="187" fontId="37" fillId="0" borderId="13" xfId="0" applyNumberFormat="1" applyFont="1" applyBorder="1" applyAlignment="1">
      <alignment horizontal="center" vertical="center"/>
    </xf>
    <xf numFmtId="187" fontId="37" fillId="0" borderId="15" xfId="0" applyNumberFormat="1" applyFont="1" applyBorder="1"/>
    <xf numFmtId="186" fontId="37" fillId="0" borderId="13" xfId="0" applyNumberFormat="1" applyFont="1" applyBorder="1" applyAlignment="1">
      <alignment horizontal="center" vertical="center"/>
    </xf>
    <xf numFmtId="186" fontId="37" fillId="0" borderId="15" xfId="0" applyNumberFormat="1" applyFont="1" applyBorder="1" applyAlignment="1">
      <alignment horizontal="center" vertical="center"/>
    </xf>
  </cellXfs>
  <cellStyles count="2853">
    <cellStyle name=" " xfId="208"/>
    <cellStyle name="&amp;A" xfId="209"/>
    <cellStyle name="(##.00)" xfId="210"/>
    <cellStyle name=")" xfId="211"/>
    <cellStyle name="??&amp;O?&amp;H?_x0008__x000f__x0007_?_x0007__x0001__x0001_" xfId="1"/>
    <cellStyle name="??&amp;O?&amp;H?_x0008_??_x0007__x0001__x0001_" xfId="2"/>
    <cellStyle name="_00 부대공" xfId="212"/>
    <cellStyle name="_00 부대공(내역서)" xfId="213"/>
    <cellStyle name="_00.포장-총괄집계(1공구)" xfId="214"/>
    <cellStyle name="_01 안내표지판(둔전~전대구간)" xfId="215"/>
    <cellStyle name="_01.남송제2보" xfId="216"/>
    <cellStyle name="_01.도로포장(2공구)" xfId="217"/>
    <cellStyle name="_01산정2지구동산1보" xfId="218"/>
    <cellStyle name="_02.낙덕2보" xfId="219"/>
    <cellStyle name="_04.차선도색" xfId="220"/>
    <cellStyle name="_04.차선도색_04.차선도색" xfId="221"/>
    <cellStyle name="_05.점자블럭(청학~가장)" xfId="222"/>
    <cellStyle name="_07 미끄럼방지시설" xfId="223"/>
    <cellStyle name="_10.미끄럼방지시설" xfId="224"/>
    <cellStyle name="_1-1공구" xfId="225"/>
    <cellStyle name="_12.미끄럼방지시설" xfId="226"/>
    <cellStyle name="_13.점자블럭" xfId="227"/>
    <cellStyle name="_1지구" xfId="228"/>
    <cellStyle name="_1지구(2공구)" xfId="229"/>
    <cellStyle name="_2.5.2-황금지구(통관)" xfId="230"/>
    <cellStyle name="_234" xfId="231"/>
    <cellStyle name="_Book1" xfId="232"/>
    <cellStyle name="_Book1_04.차선도색" xfId="233"/>
    <cellStyle name="_Book1_04_부대공" xfId="234"/>
    <cellStyle name="_BOQ및자재집계표(14구간~둔전정거장진입로)" xfId="235"/>
    <cellStyle name="_U수량" xfId="3"/>
    <cellStyle name="_U수량_05.부대시설공-월암교차로" xfId="4"/>
    <cellStyle name="_U수량_05.부대시설공-월암교차로_05-교통안전시설공이동규국도59호선 석항-정선간" xfId="5"/>
    <cellStyle name="_U수량_05.부대시설공-월암교차로_59호선교통안전시설공" xfId="6"/>
    <cellStyle name="_U수량_05.부대시설공-월암교차로_59호선교통안전시설공_59호선교통안전시설공" xfId="7"/>
    <cellStyle name="_U수량_05.부대시설공-월암교차로_59호선교통안전시설공_교통" xfId="8"/>
    <cellStyle name="_U수량_05.부대시설공-월암교차로_59호선교통안전시설공_교통안전시설공" xfId="9"/>
    <cellStyle name="_U수량_05.부대시설공-월암교차로_59호선교통안전시설공_교통안전시설공1" xfId="10"/>
    <cellStyle name="_U수량_05-교통안전시설공이동규국도59호선 석항-정선간" xfId="11"/>
    <cellStyle name="_U수량_59호선교통안전시설공" xfId="12"/>
    <cellStyle name="_U수량_59호선교통안전시설공_59호선교통안전시설공" xfId="13"/>
    <cellStyle name="_U수량_59호선교통안전시설공_교통" xfId="14"/>
    <cellStyle name="_U수량_59호선교통안전시설공_교통안전시설공" xfId="15"/>
    <cellStyle name="_U수량_59호선교통안전시설공_교통안전시설공1" xfId="16"/>
    <cellStyle name="_U수량_강경읍염천리" xfId="17"/>
    <cellStyle name="_U수량_강경읍염천리_05.부대시설공-월암교차로" xfId="18"/>
    <cellStyle name="_U수량_강경읍염천리_05.부대시설공-월암교차로_05-교통안전시설공이동규국도59호선 석항-정선간" xfId="19"/>
    <cellStyle name="_U수량_강경읍염천리_05.부대시설공-월암교차로_59호선교통안전시설공" xfId="20"/>
    <cellStyle name="_U수량_강경읍염천리_05.부대시설공-월암교차로_59호선교통안전시설공_59호선교통안전시설공" xfId="21"/>
    <cellStyle name="_U수량_강경읍염천리_05.부대시설공-월암교차로_59호선교통안전시설공_교통" xfId="22"/>
    <cellStyle name="_U수량_강경읍염천리_05.부대시설공-월암교차로_59호선교통안전시설공_교통안전시설공" xfId="23"/>
    <cellStyle name="_U수량_강경읍염천리_05.부대시설공-월암교차로_59호선교통안전시설공_교통안전시설공1" xfId="24"/>
    <cellStyle name="_U수량_강경읍염천리_05-교통안전시설공이동규국도59호선 석항-정선간" xfId="25"/>
    <cellStyle name="_U수량_강경읍염천리_59호선교통안전시설공" xfId="26"/>
    <cellStyle name="_U수량_강경읍염천리_59호선교통안전시설공_59호선교통안전시설공" xfId="27"/>
    <cellStyle name="_U수량_강경읍염천리_59호선교통안전시설공_교통" xfId="28"/>
    <cellStyle name="_U수량_강경읍염천리_59호선교통안전시설공_교통안전시설공" xfId="29"/>
    <cellStyle name="_U수량_강경읍염천리_59호선교통안전시설공_교통안전시설공1" xfId="30"/>
    <cellStyle name="_U수량_강경읍염천리_대야포장공" xfId="31"/>
    <cellStyle name="_U수량_강경읍염천리_대야포장공_05.부대시설공-월암교차로" xfId="32"/>
    <cellStyle name="_U수량_강경읍염천리_대야포장공_05.부대시설공-월암교차로_05-교통안전시설공이동규국도59호선 석항-정선간" xfId="33"/>
    <cellStyle name="_U수량_강경읍염천리_대야포장공_05.부대시설공-월암교차로_59호선교통안전시설공" xfId="34"/>
    <cellStyle name="_U수량_강경읍염천리_대야포장공_05.부대시설공-월암교차로_59호선교통안전시설공_59호선교통안전시설공" xfId="35"/>
    <cellStyle name="_U수량_강경읍염천리_대야포장공_05.부대시설공-월암교차로_59호선교통안전시설공_교통" xfId="36"/>
    <cellStyle name="_U수량_강경읍염천리_대야포장공_05.부대시설공-월암교차로_59호선교통안전시설공_교통안전시설공" xfId="37"/>
    <cellStyle name="_U수량_강경읍염천리_대야포장공_05.부대시설공-월암교차로_59호선교통안전시설공_교통안전시설공1" xfId="38"/>
    <cellStyle name="_U수량_강경읍염천리_대야포장공_05-교통안전시설공이동규국도59호선 석항-정선간" xfId="39"/>
    <cellStyle name="_U수량_강경읍염천리_대야포장공_59호선교통안전시설공" xfId="40"/>
    <cellStyle name="_U수량_강경읍염천리_대야포장공_59호선교통안전시설공_59호선교통안전시설공" xfId="41"/>
    <cellStyle name="_U수량_강경읍염천리_대야포장공_59호선교통안전시설공_교통" xfId="42"/>
    <cellStyle name="_U수량_강경읍염천리_대야포장공_59호선교통안전시설공_교통안전시설공" xfId="43"/>
    <cellStyle name="_U수량_강경읍염천리_대야포장공_59호선교통안전시설공_교통안전시설공1" xfId="44"/>
    <cellStyle name="_U수량_공설시장내" xfId="45"/>
    <cellStyle name="_U수량_공설시장내_05.부대시설공-월암교차로" xfId="46"/>
    <cellStyle name="_U수량_공설시장내_05.부대시설공-월암교차로_05-교통안전시설공이동규국도59호선 석항-정선간" xfId="47"/>
    <cellStyle name="_U수량_공설시장내_05.부대시설공-월암교차로_59호선교통안전시설공" xfId="48"/>
    <cellStyle name="_U수량_공설시장내_05.부대시설공-월암교차로_59호선교통안전시설공_59호선교통안전시설공" xfId="49"/>
    <cellStyle name="_U수량_공설시장내_05.부대시설공-월암교차로_59호선교통안전시설공_교통" xfId="50"/>
    <cellStyle name="_U수량_공설시장내_05.부대시설공-월암교차로_59호선교통안전시설공_교통안전시설공" xfId="51"/>
    <cellStyle name="_U수량_공설시장내_05.부대시설공-월암교차로_59호선교통안전시설공_교통안전시설공1" xfId="52"/>
    <cellStyle name="_U수량_공설시장내_05-교통안전시설공이동규국도59호선 석항-정선간" xfId="53"/>
    <cellStyle name="_U수량_공설시장내_59호선교통안전시설공" xfId="54"/>
    <cellStyle name="_U수량_공설시장내_59호선교통안전시설공_59호선교통안전시설공" xfId="55"/>
    <cellStyle name="_U수량_공설시장내_59호선교통안전시설공_교통" xfId="56"/>
    <cellStyle name="_U수량_공설시장내_59호선교통안전시설공_교통안전시설공" xfId="57"/>
    <cellStyle name="_U수량_공설시장내_59호선교통안전시설공_교통안전시설공1" xfId="58"/>
    <cellStyle name="_U수량_공설시장내_대야포장공" xfId="59"/>
    <cellStyle name="_U수량_공설시장내_대야포장공_05.부대시설공-월암교차로" xfId="60"/>
    <cellStyle name="_U수량_공설시장내_대야포장공_05.부대시설공-월암교차로_05-교통안전시설공이동규국도59호선 석항-정선간" xfId="61"/>
    <cellStyle name="_U수량_공설시장내_대야포장공_05.부대시설공-월암교차로_59호선교통안전시설공" xfId="62"/>
    <cellStyle name="_U수량_공설시장내_대야포장공_05.부대시설공-월암교차로_59호선교통안전시설공_59호선교통안전시설공" xfId="63"/>
    <cellStyle name="_U수량_공설시장내_대야포장공_05.부대시설공-월암교차로_59호선교통안전시설공_교통" xfId="64"/>
    <cellStyle name="_U수량_공설시장내_대야포장공_05.부대시설공-월암교차로_59호선교통안전시설공_교통안전시설공" xfId="65"/>
    <cellStyle name="_U수량_공설시장내_대야포장공_05.부대시설공-월암교차로_59호선교통안전시설공_교통안전시설공1" xfId="66"/>
    <cellStyle name="_U수량_공설시장내_대야포장공_05-교통안전시설공이동규국도59호선 석항-정선간" xfId="67"/>
    <cellStyle name="_U수량_공설시장내_대야포장공_59호선교통안전시설공" xfId="68"/>
    <cellStyle name="_U수량_공설시장내_대야포장공_59호선교통안전시설공_59호선교통안전시설공" xfId="69"/>
    <cellStyle name="_U수량_공설시장내_대야포장공_59호선교통안전시설공_교통" xfId="70"/>
    <cellStyle name="_U수량_공설시장내_대야포장공_59호선교통안전시설공_교통안전시설공" xfId="71"/>
    <cellStyle name="_U수량_공설시장내_대야포장공_59호선교통안전시설공_교통안전시설공1" xfId="72"/>
    <cellStyle name="_U수량_대야포장공" xfId="73"/>
    <cellStyle name="_U수량_대야포장공_05.부대시설공-월암교차로" xfId="74"/>
    <cellStyle name="_U수량_대야포장공_05.부대시설공-월암교차로_05-교통안전시설공이동규국도59호선 석항-정선간" xfId="75"/>
    <cellStyle name="_U수량_대야포장공_05.부대시설공-월암교차로_59호선교통안전시설공" xfId="76"/>
    <cellStyle name="_U수량_대야포장공_05.부대시설공-월암교차로_59호선교통안전시설공_59호선교통안전시설공" xfId="77"/>
    <cellStyle name="_U수량_대야포장공_05.부대시설공-월암교차로_59호선교통안전시설공_교통" xfId="78"/>
    <cellStyle name="_U수량_대야포장공_05.부대시설공-월암교차로_59호선교통안전시설공_교통안전시설공" xfId="79"/>
    <cellStyle name="_U수량_대야포장공_05.부대시설공-월암교차로_59호선교통안전시설공_교통안전시설공1" xfId="80"/>
    <cellStyle name="_U수량_대야포장공_05-교통안전시설공이동규국도59호선 석항-정선간" xfId="81"/>
    <cellStyle name="_U수량_대야포장공_59호선교통안전시설공" xfId="82"/>
    <cellStyle name="_U수량_대야포장공_59호선교통안전시설공_59호선교통안전시설공" xfId="83"/>
    <cellStyle name="_U수량_대야포장공_59호선교통안전시설공_교통" xfId="84"/>
    <cellStyle name="_U수량_대야포장공_59호선교통안전시설공_교통안전시설공" xfId="85"/>
    <cellStyle name="_U수량_대야포장공_59호선교통안전시설공_교통안전시설공1" xfId="86"/>
    <cellStyle name="_U수량_취암sample" xfId="87"/>
    <cellStyle name="_U수량_취암sample_05.부대시설공-월암교차로" xfId="88"/>
    <cellStyle name="_U수량_취암sample_05.부대시설공-월암교차로_05-교통안전시설공이동규국도59호선 석항-정선간" xfId="89"/>
    <cellStyle name="_U수량_취암sample_05.부대시설공-월암교차로_59호선교통안전시설공" xfId="90"/>
    <cellStyle name="_U수량_취암sample_05.부대시설공-월암교차로_59호선교통안전시설공_59호선교통안전시설공" xfId="91"/>
    <cellStyle name="_U수량_취암sample_05.부대시설공-월암교차로_59호선교통안전시설공_교통" xfId="92"/>
    <cellStyle name="_U수량_취암sample_05.부대시설공-월암교차로_59호선교통안전시설공_교통안전시설공" xfId="93"/>
    <cellStyle name="_U수량_취암sample_05.부대시설공-월암교차로_59호선교통안전시설공_교통안전시설공1" xfId="94"/>
    <cellStyle name="_U수량_취암sample_05-교통안전시설공이동규국도59호선 석항-정선간" xfId="95"/>
    <cellStyle name="_U수량_취암sample_59호선교통안전시설공" xfId="96"/>
    <cellStyle name="_U수량_취암sample_59호선교통안전시설공_59호선교통안전시설공" xfId="97"/>
    <cellStyle name="_U수량_취암sample_59호선교통안전시설공_교통" xfId="98"/>
    <cellStyle name="_U수량_취암sample_59호선교통안전시설공_교통안전시설공" xfId="99"/>
    <cellStyle name="_U수량_취암sample_59호선교통안전시설공_교통안전시설공1" xfId="100"/>
    <cellStyle name="_U수량_취암sample_대야포장공" xfId="101"/>
    <cellStyle name="_U수량_취암sample_대야포장공_05.부대시설공-월암교차로" xfId="102"/>
    <cellStyle name="_U수량_취암sample_대야포장공_05.부대시설공-월암교차로_05-교통안전시설공이동규국도59호선 석항-정선간" xfId="103"/>
    <cellStyle name="_U수량_취암sample_대야포장공_05.부대시설공-월암교차로_59호선교통안전시설공" xfId="104"/>
    <cellStyle name="_U수량_취암sample_대야포장공_05.부대시설공-월암교차로_59호선교통안전시설공_59호선교통안전시설공" xfId="105"/>
    <cellStyle name="_U수량_취암sample_대야포장공_05.부대시설공-월암교차로_59호선교통안전시설공_교통" xfId="106"/>
    <cellStyle name="_U수량_취암sample_대야포장공_05.부대시설공-월암교차로_59호선교통안전시설공_교통안전시설공" xfId="107"/>
    <cellStyle name="_U수량_취암sample_대야포장공_05.부대시설공-월암교차로_59호선교통안전시설공_교통안전시설공1" xfId="108"/>
    <cellStyle name="_U수량_취암sample_대야포장공_05-교통안전시설공이동규국도59호선 석항-정선간" xfId="109"/>
    <cellStyle name="_U수량_취암sample_대야포장공_59호선교통안전시설공" xfId="110"/>
    <cellStyle name="_U수량_취암sample_대야포장공_59호선교통안전시설공_59호선교통안전시설공" xfId="111"/>
    <cellStyle name="_U수량_취암sample_대야포장공_59호선교통안전시설공_교통" xfId="112"/>
    <cellStyle name="_U수량_취암sample_대야포장공_59호선교통안전시설공_교통안전시설공" xfId="113"/>
    <cellStyle name="_U수량_취암sample_대야포장공_59호선교통안전시설공_교통안전시설공1" xfId="114"/>
    <cellStyle name="_강곡4제(상류)" xfId="236"/>
    <cellStyle name="_강곡4제(상류)_1-1공구" xfId="237"/>
    <cellStyle name="_강곡4제(상류)_상달취입보수량(수정)" xfId="238"/>
    <cellStyle name="_강곡4제(상류)_상류-수로" xfId="239"/>
    <cellStyle name="_강곡4제(상류)_상류-수로_00-1지구" xfId="240"/>
    <cellStyle name="_강곡4제(상류)_상류-수로_1지구" xfId="241"/>
    <cellStyle name="_강곡4제(상류)_상류-수로_상류-수로" xfId="242"/>
    <cellStyle name="_강곡4제(상류)_상류-수로_상류-수로_1-1공구" xfId="243"/>
    <cellStyle name="_강곡4제(상류)_수로덮개(우2)(상)" xfId="244"/>
    <cellStyle name="_강곡4제(상류)_수로덮개(우2)(상)_00-1지구" xfId="245"/>
    <cellStyle name="_강곡4제(상류)_수로덮개(우2)(상)_1지구" xfId="246"/>
    <cellStyle name="_강곡4제(상류)_수로덮개(우2)(상)_상류-수로" xfId="247"/>
    <cellStyle name="_강곡4제(상류)_수로덮개(우2)(상)_상류-수로_1-1공구" xfId="248"/>
    <cellStyle name="_강곡4제(상류)_수로덮개(좌1)(상)" xfId="249"/>
    <cellStyle name="_강곡4제(상류)_수로덮개(좌1)(상)_00-1지구" xfId="250"/>
    <cellStyle name="_강곡4제(상류)_수로덮개(좌1)(상)_1지구" xfId="251"/>
    <cellStyle name="_강곡4제(상류)_수로덮개(좌1)(상)_상류-수로" xfId="252"/>
    <cellStyle name="_강곡4제(상류)_수로덮개(좌1)(상)_상류-수로_1-1공구" xfId="253"/>
    <cellStyle name="_강곡4제(상류)_통관본체및토공(차수벽상단없음)" xfId="254"/>
    <cellStyle name="_강곡4제(상류)_통관본체및토공(차수벽상단없음)_1-1공구" xfId="255"/>
    <cellStyle name="_강곡4제(상류)_통관본체및토공(차수벽상단없음)_상달취입보수량(수정)" xfId="256"/>
    <cellStyle name="_강곡4제(상류)_통관본체및토공(차수벽상단없음)_상류-수로" xfId="257"/>
    <cellStyle name="_강곡4제(상류)_통관본체및토공(차수벽상단없음)_상류-수로_00-1지구" xfId="258"/>
    <cellStyle name="_강곡4제(상류)_통관본체및토공(차수벽상단없음)_상류-수로_1지구" xfId="259"/>
    <cellStyle name="_강곡4제(상류)_통관본체및토공(차수벽상단없음)_상류-수로_상류-수로" xfId="260"/>
    <cellStyle name="_강곡4제(상류)_통관본체및토공(차수벽상단없음)_상류-수로_상류-수로_1-1공구" xfId="261"/>
    <cellStyle name="_강곡4제(상류)_통관본체및토공(차수벽상단없음)_수로덮개(우2)(상)" xfId="262"/>
    <cellStyle name="_강곡4제(상류)_통관본체및토공(차수벽상단없음)_수로덮개(우2)(상)_00-1지구" xfId="263"/>
    <cellStyle name="_강곡4제(상류)_통관본체및토공(차수벽상단없음)_수로덮개(우2)(상)_1지구" xfId="264"/>
    <cellStyle name="_강곡4제(상류)_통관본체및토공(차수벽상단없음)_수로덮개(우2)(상)_상류-수로" xfId="265"/>
    <cellStyle name="_강곡4제(상류)_통관본체및토공(차수벽상단없음)_수로덮개(우2)(상)_상류-수로_1-1공구" xfId="266"/>
    <cellStyle name="_강곡4제(상류)_통관본체및토공(차수벽상단없음)_수로덮개(좌1)(상)" xfId="267"/>
    <cellStyle name="_강곡4제(상류)_통관본체및토공(차수벽상단없음)_수로덮개(좌1)(상)_00-1지구" xfId="268"/>
    <cellStyle name="_강곡4제(상류)_통관본체및토공(차수벽상단없음)_수로덮개(좌1)(상)_1지구" xfId="269"/>
    <cellStyle name="_강곡4제(상류)_통관본체및토공(차수벽상단없음)_수로덮개(좌1)(상)_상류-수로" xfId="270"/>
    <cellStyle name="_강곡4제(상류)_통관본체및토공(차수벽상단없음)_수로덮개(좌1)(상)_상류-수로_1-1공구" xfId="271"/>
    <cellStyle name="_교량깨기수량" xfId="272"/>
    <cellStyle name="_국수교수량" xfId="273"/>
    <cellStyle name="_국수교수량_04.차선도색" xfId="274"/>
    <cellStyle name="_국수교수량_04.차선도색_04.차선도색" xfId="275"/>
    <cellStyle name="_국수교수량_10.미끄럼방지시설" xfId="276"/>
    <cellStyle name="_국수교수량_12.미끄럼방지시설" xfId="277"/>
    <cellStyle name="_국수교수량_13.점자블럭" xfId="278"/>
    <cellStyle name="_국수교수량_Book1" xfId="279"/>
    <cellStyle name="_국수교수량_Book1_04.차선도색" xfId="280"/>
    <cellStyle name="_낙차공" xfId="281"/>
    <cellStyle name="_낙차공1" xfId="282"/>
    <cellStyle name="_도곡1교 교대 수량" xfId="283"/>
    <cellStyle name="_도곡1교 교대 수량_1-1공구" xfId="284"/>
    <cellStyle name="_도곡1교 교대 수량_강곡4제(상류)" xfId="285"/>
    <cellStyle name="_도곡1교 교대 수량_강곡4제(상류)_1-1공구" xfId="286"/>
    <cellStyle name="_도곡1교 교대 수량_강곡4제(상류)_상달취입보수량(수정)" xfId="287"/>
    <cellStyle name="_도곡1교 교대 수량_강곡4제(상류)_상류-수로" xfId="288"/>
    <cellStyle name="_도곡1교 교대 수량_강곡4제(상류)_상류-수로_00-1지구" xfId="289"/>
    <cellStyle name="_도곡1교 교대 수량_강곡4제(상류)_상류-수로_1지구" xfId="290"/>
    <cellStyle name="_도곡1교 교대 수량_강곡4제(상류)_상류-수로_상류-수로" xfId="291"/>
    <cellStyle name="_도곡1교 교대 수량_강곡4제(상류)_상류-수로_상류-수로_1-1공구" xfId="292"/>
    <cellStyle name="_도곡1교 교대 수량_강곡4제(상류)_수로덮개(우2)(상)" xfId="293"/>
    <cellStyle name="_도곡1교 교대 수량_강곡4제(상류)_수로덮개(우2)(상)_00-1지구" xfId="294"/>
    <cellStyle name="_도곡1교 교대 수량_강곡4제(상류)_수로덮개(우2)(상)_1지구" xfId="295"/>
    <cellStyle name="_도곡1교 교대 수량_강곡4제(상류)_수로덮개(우2)(상)_상류-수로" xfId="296"/>
    <cellStyle name="_도곡1교 교대 수량_강곡4제(상류)_수로덮개(우2)(상)_상류-수로_1-1공구" xfId="297"/>
    <cellStyle name="_도곡1교 교대 수량_강곡4제(상류)_수로덮개(좌1)(상)" xfId="298"/>
    <cellStyle name="_도곡1교 교대 수량_강곡4제(상류)_수로덮개(좌1)(상)_00-1지구" xfId="299"/>
    <cellStyle name="_도곡1교 교대 수량_강곡4제(상류)_수로덮개(좌1)(상)_1지구" xfId="300"/>
    <cellStyle name="_도곡1교 교대 수량_강곡4제(상류)_수로덮개(좌1)(상)_상류-수로" xfId="301"/>
    <cellStyle name="_도곡1교 교대 수량_강곡4제(상류)_수로덮개(좌1)(상)_상류-수로_1-1공구" xfId="302"/>
    <cellStyle name="_도곡1교 교대 수량_강곡4제(상류)_통관본체및토공(차수벽상단없음)" xfId="303"/>
    <cellStyle name="_도곡1교 교대 수량_강곡4제(상류)_통관본체및토공(차수벽상단없음)_1-1공구" xfId="304"/>
    <cellStyle name="_도곡1교 교대 수량_강곡4제(상류)_통관본체및토공(차수벽상단없음)_상달취입보수량(수정)" xfId="305"/>
    <cellStyle name="_도곡1교 교대 수량_강곡4제(상류)_통관본체및토공(차수벽상단없음)_상류-수로" xfId="306"/>
    <cellStyle name="_도곡1교 교대 수량_강곡4제(상류)_통관본체및토공(차수벽상단없음)_상류-수로_00-1지구" xfId="307"/>
    <cellStyle name="_도곡1교 교대 수량_강곡4제(상류)_통관본체및토공(차수벽상단없음)_상류-수로_1지구" xfId="308"/>
    <cellStyle name="_도곡1교 교대 수량_강곡4제(상류)_통관본체및토공(차수벽상단없음)_상류-수로_상류-수로" xfId="309"/>
    <cellStyle name="_도곡1교 교대 수량_강곡4제(상류)_통관본체및토공(차수벽상단없음)_상류-수로_상류-수로_1-1공구" xfId="310"/>
    <cellStyle name="_도곡1교 교대 수량_강곡4제(상류)_통관본체및토공(차수벽상단없음)_수로덮개(우2)(상)" xfId="311"/>
    <cellStyle name="_도곡1교 교대 수량_강곡4제(상류)_통관본체및토공(차수벽상단없음)_수로덮개(우2)(상)_00-1지구" xfId="312"/>
    <cellStyle name="_도곡1교 교대 수량_강곡4제(상류)_통관본체및토공(차수벽상단없음)_수로덮개(우2)(상)_1지구" xfId="313"/>
    <cellStyle name="_도곡1교 교대 수량_강곡4제(상류)_통관본체및토공(차수벽상단없음)_수로덮개(우2)(상)_상류-수로" xfId="314"/>
    <cellStyle name="_도곡1교 교대 수량_강곡4제(상류)_통관본체및토공(차수벽상단없음)_수로덮개(우2)(상)_상류-수로_1-1공구" xfId="315"/>
    <cellStyle name="_도곡1교 교대 수량_강곡4제(상류)_통관본체및토공(차수벽상단없음)_수로덮개(좌1)(상)" xfId="316"/>
    <cellStyle name="_도곡1교 교대 수량_강곡4제(상류)_통관본체및토공(차수벽상단없음)_수로덮개(좌1)(상)_00-1지구" xfId="317"/>
    <cellStyle name="_도곡1교 교대 수량_강곡4제(상류)_통관본체및토공(차수벽상단없음)_수로덮개(좌1)(상)_1지구" xfId="318"/>
    <cellStyle name="_도곡1교 교대 수량_강곡4제(상류)_통관본체및토공(차수벽상단없음)_수로덮개(좌1)(상)_상류-수로" xfId="319"/>
    <cellStyle name="_도곡1교 교대 수량_강곡4제(상류)_통관본체및토공(차수벽상단없음)_수로덮개(좌1)(상)_상류-수로_1-1공구" xfId="320"/>
    <cellStyle name="_도곡1교 교대 수량_상달취입보수량(수정)" xfId="321"/>
    <cellStyle name="_도곡1교 교대 수량_상류-수로" xfId="322"/>
    <cellStyle name="_도곡1교 교대 수량_상류-수로_00-1지구" xfId="323"/>
    <cellStyle name="_도곡1교 교대 수량_상류-수로_1지구" xfId="324"/>
    <cellStyle name="_도곡1교 교대 수량_상류-수로_상류-수로" xfId="325"/>
    <cellStyle name="_도곡1교 교대 수량_상류-수로_상류-수로_1-1공구" xfId="326"/>
    <cellStyle name="_도곡1교 교대 수량_수로덮개(우2)(상)" xfId="327"/>
    <cellStyle name="_도곡1교 교대 수량_수로덮개(우2)(상)_00-1지구" xfId="328"/>
    <cellStyle name="_도곡1교 교대 수량_수로덮개(우2)(상)_1지구" xfId="329"/>
    <cellStyle name="_도곡1교 교대 수량_수로덮개(우2)(상)_상류-수로" xfId="330"/>
    <cellStyle name="_도곡1교 교대 수량_수로덮개(우2)(상)_상류-수로_1-1공구" xfId="331"/>
    <cellStyle name="_도곡1교 교대 수량_수로덮개(좌1)(상)" xfId="332"/>
    <cellStyle name="_도곡1교 교대 수량_수로덮개(좌1)(상)_00-1지구" xfId="333"/>
    <cellStyle name="_도곡1교 교대 수량_수로덮개(좌1)(상)_1지구" xfId="334"/>
    <cellStyle name="_도곡1교 교대 수량_수로덮개(좌1)(상)_상류-수로" xfId="335"/>
    <cellStyle name="_도곡1교 교대 수량_수로덮개(좌1)(상)_상류-수로_1-1공구" xfId="336"/>
    <cellStyle name="_도곡1교 교대 수량_암거수량" xfId="337"/>
    <cellStyle name="_도곡1교 교대 수량_암거수량(2)" xfId="338"/>
    <cellStyle name="_도곡1교 교대 수량_암거수량(2)_1-1공구" xfId="339"/>
    <cellStyle name="_도곡1교 교대 수량_암거수량(2)_강곡4제(상류)" xfId="340"/>
    <cellStyle name="_도곡1교 교대 수량_암거수량(2)_강곡4제(상류)_1-1공구" xfId="341"/>
    <cellStyle name="_도곡1교 교대 수량_암거수량(2)_강곡4제(상류)_상달취입보수량(수정)" xfId="342"/>
    <cellStyle name="_도곡1교 교대 수량_암거수량(2)_강곡4제(상류)_상류-수로" xfId="343"/>
    <cellStyle name="_도곡1교 교대 수량_암거수량(2)_강곡4제(상류)_상류-수로_00-1지구" xfId="344"/>
    <cellStyle name="_도곡1교 교대 수량_암거수량(2)_강곡4제(상류)_상류-수로_1지구" xfId="345"/>
    <cellStyle name="_도곡1교 교대 수량_암거수량(2)_강곡4제(상류)_상류-수로_상류-수로" xfId="346"/>
    <cellStyle name="_도곡1교 교대 수량_암거수량(2)_강곡4제(상류)_상류-수로_상류-수로_1-1공구" xfId="347"/>
    <cellStyle name="_도곡1교 교대 수량_암거수량(2)_강곡4제(상류)_수로덮개(우2)(상)" xfId="348"/>
    <cellStyle name="_도곡1교 교대 수량_암거수량(2)_강곡4제(상류)_수로덮개(우2)(상)_00-1지구" xfId="349"/>
    <cellStyle name="_도곡1교 교대 수량_암거수량(2)_강곡4제(상류)_수로덮개(우2)(상)_1지구" xfId="350"/>
    <cellStyle name="_도곡1교 교대 수량_암거수량(2)_강곡4제(상류)_수로덮개(우2)(상)_상류-수로" xfId="351"/>
    <cellStyle name="_도곡1교 교대 수량_암거수량(2)_강곡4제(상류)_수로덮개(우2)(상)_상류-수로_1-1공구" xfId="352"/>
    <cellStyle name="_도곡1교 교대 수량_암거수량(2)_강곡4제(상류)_수로덮개(좌1)(상)" xfId="353"/>
    <cellStyle name="_도곡1교 교대 수량_암거수량(2)_강곡4제(상류)_수로덮개(좌1)(상)_00-1지구" xfId="354"/>
    <cellStyle name="_도곡1교 교대 수량_암거수량(2)_강곡4제(상류)_수로덮개(좌1)(상)_1지구" xfId="355"/>
    <cellStyle name="_도곡1교 교대 수량_암거수량(2)_강곡4제(상류)_수로덮개(좌1)(상)_상류-수로" xfId="356"/>
    <cellStyle name="_도곡1교 교대 수량_암거수량(2)_강곡4제(상류)_수로덮개(좌1)(상)_상류-수로_1-1공구" xfId="357"/>
    <cellStyle name="_도곡1교 교대 수량_암거수량(2)_강곡4제(상류)_통관본체및토공(차수벽상단없음)" xfId="358"/>
    <cellStyle name="_도곡1교 교대 수량_암거수량(2)_강곡4제(상류)_통관본체및토공(차수벽상단없음)_1-1공구" xfId="359"/>
    <cellStyle name="_도곡1교 교대 수량_암거수량(2)_강곡4제(상류)_통관본체및토공(차수벽상단없음)_상달취입보수량(수정)" xfId="360"/>
    <cellStyle name="_도곡1교 교대 수량_암거수량(2)_강곡4제(상류)_통관본체및토공(차수벽상단없음)_상류-수로" xfId="361"/>
    <cellStyle name="_도곡1교 교대 수량_암거수량(2)_강곡4제(상류)_통관본체및토공(차수벽상단없음)_상류-수로_00-1지구" xfId="362"/>
    <cellStyle name="_도곡1교 교대 수량_암거수량(2)_강곡4제(상류)_통관본체및토공(차수벽상단없음)_상류-수로_1지구" xfId="363"/>
    <cellStyle name="_도곡1교 교대 수량_암거수량(2)_강곡4제(상류)_통관본체및토공(차수벽상단없음)_상류-수로_상류-수로" xfId="364"/>
    <cellStyle name="_도곡1교 교대 수량_암거수량(2)_강곡4제(상류)_통관본체및토공(차수벽상단없음)_상류-수로_상류-수로_1-1공구" xfId="365"/>
    <cellStyle name="_도곡1교 교대 수량_암거수량(2)_강곡4제(상류)_통관본체및토공(차수벽상단없음)_수로덮개(우2)(상)" xfId="366"/>
    <cellStyle name="_도곡1교 교대 수량_암거수량(2)_강곡4제(상류)_통관본체및토공(차수벽상단없음)_수로덮개(우2)(상)_00-1지구" xfId="367"/>
    <cellStyle name="_도곡1교 교대 수량_암거수량(2)_강곡4제(상류)_통관본체및토공(차수벽상단없음)_수로덮개(우2)(상)_1지구" xfId="368"/>
    <cellStyle name="_도곡1교 교대 수량_암거수량(2)_강곡4제(상류)_통관본체및토공(차수벽상단없음)_수로덮개(우2)(상)_상류-수로" xfId="369"/>
    <cellStyle name="_도곡1교 교대 수량_암거수량(2)_강곡4제(상류)_통관본체및토공(차수벽상단없음)_수로덮개(우2)(상)_상류-수로_1-1공구" xfId="370"/>
    <cellStyle name="_도곡1교 교대 수량_암거수량(2)_강곡4제(상류)_통관본체및토공(차수벽상단없음)_수로덮개(좌1)(상)" xfId="371"/>
    <cellStyle name="_도곡1교 교대 수량_암거수량(2)_강곡4제(상류)_통관본체및토공(차수벽상단없음)_수로덮개(좌1)(상)_00-1지구" xfId="372"/>
    <cellStyle name="_도곡1교 교대 수량_암거수량(2)_강곡4제(상류)_통관본체및토공(차수벽상단없음)_수로덮개(좌1)(상)_1지구" xfId="373"/>
    <cellStyle name="_도곡1교 교대 수량_암거수량(2)_강곡4제(상류)_통관본체및토공(차수벽상단없음)_수로덮개(좌1)(상)_상류-수로" xfId="374"/>
    <cellStyle name="_도곡1교 교대 수량_암거수량(2)_강곡4제(상류)_통관본체및토공(차수벽상단없음)_수로덮개(좌1)(상)_상류-수로_1-1공구" xfId="375"/>
    <cellStyle name="_도곡1교 교대 수량_암거수량(2)_상달취입보수량(수정)" xfId="376"/>
    <cellStyle name="_도곡1교 교대 수량_암거수량(2)_상류-수로" xfId="377"/>
    <cellStyle name="_도곡1교 교대 수량_암거수량(2)_상류-수로_00-1지구" xfId="378"/>
    <cellStyle name="_도곡1교 교대 수량_암거수량(2)_상류-수로_1지구" xfId="379"/>
    <cellStyle name="_도곡1교 교대 수량_암거수량(2)_상류-수로_상류-수로" xfId="380"/>
    <cellStyle name="_도곡1교 교대 수량_암거수량(2)_상류-수로_상류-수로_1-1공구" xfId="381"/>
    <cellStyle name="_도곡1교 교대 수량_암거수량(2)_수로덮개(우2)(상)" xfId="382"/>
    <cellStyle name="_도곡1교 교대 수량_암거수량(2)_수로덮개(우2)(상)_00-1지구" xfId="383"/>
    <cellStyle name="_도곡1교 교대 수량_암거수량(2)_수로덮개(우2)(상)_1지구" xfId="384"/>
    <cellStyle name="_도곡1교 교대 수량_암거수량(2)_수로덮개(우2)(상)_상류-수로" xfId="385"/>
    <cellStyle name="_도곡1교 교대 수량_암거수량(2)_수로덮개(우2)(상)_상류-수로_1-1공구" xfId="386"/>
    <cellStyle name="_도곡1교 교대 수량_암거수량(2)_수로덮개(좌1)(상)" xfId="387"/>
    <cellStyle name="_도곡1교 교대 수량_암거수량(2)_수로덮개(좌1)(상)_00-1지구" xfId="388"/>
    <cellStyle name="_도곡1교 교대 수량_암거수량(2)_수로덮개(좌1)(상)_1지구" xfId="389"/>
    <cellStyle name="_도곡1교 교대 수량_암거수량(2)_수로덮개(좌1)(상)_상류-수로" xfId="390"/>
    <cellStyle name="_도곡1교 교대 수량_암거수량(2)_수로덮개(좌1)(상)_상류-수로_1-1공구" xfId="391"/>
    <cellStyle name="_도곡1교 교대 수량_암거수량(2)_창하 #8(800집수)" xfId="392"/>
    <cellStyle name="_도곡1교 교대 수량_암거수량(2)_창하 #8(800집수)_1-1공구" xfId="393"/>
    <cellStyle name="_도곡1교 교대 수량_암거수량(2)_창하 #8(800집수)_상달취입보수량(수정)" xfId="394"/>
    <cellStyle name="_도곡1교 교대 수량_암거수량(2)_창하 #8(800집수)_상류-수로" xfId="395"/>
    <cellStyle name="_도곡1교 교대 수량_암거수량(2)_창하 #8(800집수)_상류-수로_00-1지구" xfId="396"/>
    <cellStyle name="_도곡1교 교대 수량_암거수량(2)_창하 #8(800집수)_상류-수로_1지구" xfId="397"/>
    <cellStyle name="_도곡1교 교대 수량_암거수량(2)_창하 #8(800집수)_상류-수로_상류-수로" xfId="398"/>
    <cellStyle name="_도곡1교 교대 수량_암거수량(2)_창하 #8(800집수)_상류-수로_상류-수로_1-1공구" xfId="399"/>
    <cellStyle name="_도곡1교 교대 수량_암거수량(2)_창하 #8(800집수)_수로덮개(우2)(상)" xfId="400"/>
    <cellStyle name="_도곡1교 교대 수량_암거수량(2)_창하 #8(800집수)_수로덮개(우2)(상)_00-1지구" xfId="401"/>
    <cellStyle name="_도곡1교 교대 수량_암거수량(2)_창하 #8(800집수)_수로덮개(우2)(상)_1지구" xfId="402"/>
    <cellStyle name="_도곡1교 교대 수량_암거수량(2)_창하 #8(800집수)_수로덮개(우2)(상)_상류-수로" xfId="403"/>
    <cellStyle name="_도곡1교 교대 수량_암거수량(2)_창하 #8(800집수)_수로덮개(우2)(상)_상류-수로_1-1공구" xfId="404"/>
    <cellStyle name="_도곡1교 교대 수량_암거수량(2)_창하 #8(800집수)_수로덮개(좌1)(상)" xfId="405"/>
    <cellStyle name="_도곡1교 교대 수량_암거수량(2)_창하 #8(800집수)_수로덮개(좌1)(상)_00-1지구" xfId="406"/>
    <cellStyle name="_도곡1교 교대 수량_암거수량(2)_창하 #8(800집수)_수로덮개(좌1)(상)_1지구" xfId="407"/>
    <cellStyle name="_도곡1교 교대 수량_암거수량(2)_창하 #8(800집수)_수로덮개(좌1)(상)_상류-수로" xfId="408"/>
    <cellStyle name="_도곡1교 교대 수량_암거수량(2)_창하 #8(800집수)_수로덮개(좌1)(상)_상류-수로_1-1공구" xfId="409"/>
    <cellStyle name="_도곡1교 교대 수량_암거수량(2)_창하 #8(800집수)_통관본체및토공(차수벽상단없음)" xfId="410"/>
    <cellStyle name="_도곡1교 교대 수량_암거수량(2)_창하 #8(800집수)_통관본체및토공(차수벽상단없음)_1-1공구" xfId="411"/>
    <cellStyle name="_도곡1교 교대 수량_암거수량(2)_창하 #8(800집수)_통관본체및토공(차수벽상단없음)_상달취입보수량(수정)" xfId="412"/>
    <cellStyle name="_도곡1교 교대 수량_암거수량(2)_창하 #8(800집수)_통관본체및토공(차수벽상단없음)_상류-수로" xfId="413"/>
    <cellStyle name="_도곡1교 교대 수량_암거수량(2)_창하 #8(800집수)_통관본체및토공(차수벽상단없음)_상류-수로_00-1지구" xfId="414"/>
    <cellStyle name="_도곡1교 교대 수량_암거수량(2)_창하 #8(800집수)_통관본체및토공(차수벽상단없음)_상류-수로_1지구" xfId="415"/>
    <cellStyle name="_도곡1교 교대 수량_암거수량(2)_창하 #8(800집수)_통관본체및토공(차수벽상단없음)_상류-수로_상류-수로" xfId="416"/>
    <cellStyle name="_도곡1교 교대 수량_암거수량(2)_창하 #8(800집수)_통관본체및토공(차수벽상단없음)_상류-수로_상류-수로_1-1공구" xfId="417"/>
    <cellStyle name="_도곡1교 교대 수량_암거수량(2)_창하 #8(800집수)_통관본체및토공(차수벽상단없음)_수로덮개(우2)(상)" xfId="418"/>
    <cellStyle name="_도곡1교 교대 수량_암거수량(2)_창하 #8(800집수)_통관본체및토공(차수벽상단없음)_수로덮개(우2)(상)_00-1지구" xfId="419"/>
    <cellStyle name="_도곡1교 교대 수량_암거수량(2)_창하 #8(800집수)_통관본체및토공(차수벽상단없음)_수로덮개(우2)(상)_1지구" xfId="420"/>
    <cellStyle name="_도곡1교 교대 수량_암거수량(2)_창하 #8(800집수)_통관본체및토공(차수벽상단없음)_수로덮개(우2)(상)_상류-수로" xfId="421"/>
    <cellStyle name="_도곡1교 교대 수량_암거수량(2)_창하 #8(800집수)_통관본체및토공(차수벽상단없음)_수로덮개(우2)(상)_상류-수로_1-1공구" xfId="422"/>
    <cellStyle name="_도곡1교 교대 수량_암거수량(2)_창하 #8(800집수)_통관본체및토공(차수벽상단없음)_수로덮개(좌1)(상)" xfId="423"/>
    <cellStyle name="_도곡1교 교대 수량_암거수량(2)_창하 #8(800집수)_통관본체및토공(차수벽상단없음)_수로덮개(좌1)(상)_00-1지구" xfId="424"/>
    <cellStyle name="_도곡1교 교대 수량_암거수량(2)_창하 #8(800집수)_통관본체및토공(차수벽상단없음)_수로덮개(좌1)(상)_1지구" xfId="425"/>
    <cellStyle name="_도곡1교 교대 수량_암거수량(2)_창하 #8(800집수)_통관본체및토공(차수벽상단없음)_수로덮개(좌1)(상)_상류-수로" xfId="426"/>
    <cellStyle name="_도곡1교 교대 수량_암거수량(2)_창하 #8(800집수)_통관본체및토공(차수벽상단없음)_수로덮개(좌1)(상)_상류-수로_1-1공구" xfId="427"/>
    <cellStyle name="_도곡1교 교대 수량_암거수량_1-1공구" xfId="428"/>
    <cellStyle name="_도곡1교 교대 수량_암거수량_강곡4제(상류)" xfId="429"/>
    <cellStyle name="_도곡1교 교대 수량_암거수량_강곡4제(상류)_1-1공구" xfId="430"/>
    <cellStyle name="_도곡1교 교대 수량_암거수량_강곡4제(상류)_상달취입보수량(수정)" xfId="431"/>
    <cellStyle name="_도곡1교 교대 수량_암거수량_강곡4제(상류)_상류-수로" xfId="432"/>
    <cellStyle name="_도곡1교 교대 수량_암거수량_강곡4제(상류)_상류-수로_00-1지구" xfId="433"/>
    <cellStyle name="_도곡1교 교대 수량_암거수량_강곡4제(상류)_상류-수로_1지구" xfId="434"/>
    <cellStyle name="_도곡1교 교대 수량_암거수량_강곡4제(상류)_상류-수로_상류-수로" xfId="435"/>
    <cellStyle name="_도곡1교 교대 수량_암거수량_강곡4제(상류)_상류-수로_상류-수로_1-1공구" xfId="436"/>
    <cellStyle name="_도곡1교 교대 수량_암거수량_강곡4제(상류)_수로덮개(우2)(상)" xfId="437"/>
    <cellStyle name="_도곡1교 교대 수량_암거수량_강곡4제(상류)_수로덮개(우2)(상)_00-1지구" xfId="438"/>
    <cellStyle name="_도곡1교 교대 수량_암거수량_강곡4제(상류)_수로덮개(우2)(상)_1지구" xfId="439"/>
    <cellStyle name="_도곡1교 교대 수량_암거수량_강곡4제(상류)_수로덮개(우2)(상)_상류-수로" xfId="440"/>
    <cellStyle name="_도곡1교 교대 수량_암거수량_강곡4제(상류)_수로덮개(우2)(상)_상류-수로_1-1공구" xfId="441"/>
    <cellStyle name="_도곡1교 교대 수량_암거수량_강곡4제(상류)_수로덮개(좌1)(상)" xfId="442"/>
    <cellStyle name="_도곡1교 교대 수량_암거수량_강곡4제(상류)_수로덮개(좌1)(상)_00-1지구" xfId="443"/>
    <cellStyle name="_도곡1교 교대 수량_암거수량_강곡4제(상류)_수로덮개(좌1)(상)_1지구" xfId="444"/>
    <cellStyle name="_도곡1교 교대 수량_암거수량_강곡4제(상류)_수로덮개(좌1)(상)_상류-수로" xfId="445"/>
    <cellStyle name="_도곡1교 교대 수량_암거수량_강곡4제(상류)_수로덮개(좌1)(상)_상류-수로_1-1공구" xfId="446"/>
    <cellStyle name="_도곡1교 교대 수량_암거수량_강곡4제(상류)_통관본체및토공(차수벽상단없음)" xfId="447"/>
    <cellStyle name="_도곡1교 교대 수량_암거수량_강곡4제(상류)_통관본체및토공(차수벽상단없음)_1-1공구" xfId="448"/>
    <cellStyle name="_도곡1교 교대 수량_암거수량_강곡4제(상류)_통관본체및토공(차수벽상단없음)_상달취입보수량(수정)" xfId="449"/>
    <cellStyle name="_도곡1교 교대 수량_암거수량_강곡4제(상류)_통관본체및토공(차수벽상단없음)_상류-수로" xfId="450"/>
    <cellStyle name="_도곡1교 교대 수량_암거수량_강곡4제(상류)_통관본체및토공(차수벽상단없음)_상류-수로_00-1지구" xfId="451"/>
    <cellStyle name="_도곡1교 교대 수량_암거수량_강곡4제(상류)_통관본체및토공(차수벽상단없음)_상류-수로_1지구" xfId="452"/>
    <cellStyle name="_도곡1교 교대 수량_암거수량_강곡4제(상류)_통관본체및토공(차수벽상단없음)_상류-수로_상류-수로" xfId="453"/>
    <cellStyle name="_도곡1교 교대 수량_암거수량_강곡4제(상류)_통관본체및토공(차수벽상단없음)_상류-수로_상류-수로_1-1공구" xfId="454"/>
    <cellStyle name="_도곡1교 교대 수량_암거수량_강곡4제(상류)_통관본체및토공(차수벽상단없음)_수로덮개(우2)(상)" xfId="455"/>
    <cellStyle name="_도곡1교 교대 수량_암거수량_강곡4제(상류)_통관본체및토공(차수벽상단없음)_수로덮개(우2)(상)_00-1지구" xfId="456"/>
    <cellStyle name="_도곡1교 교대 수량_암거수량_강곡4제(상류)_통관본체및토공(차수벽상단없음)_수로덮개(우2)(상)_1지구" xfId="457"/>
    <cellStyle name="_도곡1교 교대 수량_암거수량_강곡4제(상류)_통관본체및토공(차수벽상단없음)_수로덮개(우2)(상)_상류-수로" xfId="458"/>
    <cellStyle name="_도곡1교 교대 수량_암거수량_강곡4제(상류)_통관본체및토공(차수벽상단없음)_수로덮개(우2)(상)_상류-수로_1-1공구" xfId="459"/>
    <cellStyle name="_도곡1교 교대 수량_암거수량_강곡4제(상류)_통관본체및토공(차수벽상단없음)_수로덮개(좌1)(상)" xfId="460"/>
    <cellStyle name="_도곡1교 교대 수량_암거수량_강곡4제(상류)_통관본체및토공(차수벽상단없음)_수로덮개(좌1)(상)_00-1지구" xfId="461"/>
    <cellStyle name="_도곡1교 교대 수량_암거수량_강곡4제(상류)_통관본체및토공(차수벽상단없음)_수로덮개(좌1)(상)_1지구" xfId="462"/>
    <cellStyle name="_도곡1교 교대 수량_암거수량_강곡4제(상류)_통관본체및토공(차수벽상단없음)_수로덮개(좌1)(상)_상류-수로" xfId="463"/>
    <cellStyle name="_도곡1교 교대 수량_암거수량_강곡4제(상류)_통관본체및토공(차수벽상단없음)_수로덮개(좌1)(상)_상류-수로_1-1공구" xfId="464"/>
    <cellStyle name="_도곡1교 교대 수량_암거수량_상달취입보수량(수정)" xfId="465"/>
    <cellStyle name="_도곡1교 교대 수량_암거수량_상류-수로" xfId="466"/>
    <cellStyle name="_도곡1교 교대 수량_암거수량_상류-수로_00-1지구" xfId="467"/>
    <cellStyle name="_도곡1교 교대 수량_암거수량_상류-수로_1지구" xfId="468"/>
    <cellStyle name="_도곡1교 교대 수량_암거수량_상류-수로_상류-수로" xfId="469"/>
    <cellStyle name="_도곡1교 교대 수량_암거수량_상류-수로_상류-수로_1-1공구" xfId="470"/>
    <cellStyle name="_도곡1교 교대 수량_암거수량_수로덮개(우2)(상)" xfId="471"/>
    <cellStyle name="_도곡1교 교대 수량_암거수량_수로덮개(우2)(상)_00-1지구" xfId="472"/>
    <cellStyle name="_도곡1교 교대 수량_암거수량_수로덮개(우2)(상)_1지구" xfId="473"/>
    <cellStyle name="_도곡1교 교대 수량_암거수량_수로덮개(우2)(상)_상류-수로" xfId="474"/>
    <cellStyle name="_도곡1교 교대 수량_암거수량_수로덮개(우2)(상)_상류-수로_1-1공구" xfId="475"/>
    <cellStyle name="_도곡1교 교대 수량_암거수량_수로덮개(좌1)(상)" xfId="476"/>
    <cellStyle name="_도곡1교 교대 수량_암거수량_수로덮개(좌1)(상)_00-1지구" xfId="477"/>
    <cellStyle name="_도곡1교 교대 수량_암거수량_수로덮개(좌1)(상)_1지구" xfId="478"/>
    <cellStyle name="_도곡1교 교대 수량_암거수량_수로덮개(좌1)(상)_상류-수로" xfId="479"/>
    <cellStyle name="_도곡1교 교대 수량_암거수량_수로덮개(좌1)(상)_상류-수로_1-1공구" xfId="480"/>
    <cellStyle name="_도곡1교 교대 수량_암거수량_창하 #8(800집수)" xfId="481"/>
    <cellStyle name="_도곡1교 교대 수량_암거수량_창하 #8(800집수)_1-1공구" xfId="482"/>
    <cellStyle name="_도곡1교 교대 수량_암거수량_창하 #8(800집수)_상달취입보수량(수정)" xfId="483"/>
    <cellStyle name="_도곡1교 교대 수량_암거수량_창하 #8(800집수)_상류-수로" xfId="484"/>
    <cellStyle name="_도곡1교 교대 수량_암거수량_창하 #8(800집수)_상류-수로_00-1지구" xfId="485"/>
    <cellStyle name="_도곡1교 교대 수량_암거수량_창하 #8(800집수)_상류-수로_1지구" xfId="486"/>
    <cellStyle name="_도곡1교 교대 수량_암거수량_창하 #8(800집수)_상류-수로_상류-수로" xfId="487"/>
    <cellStyle name="_도곡1교 교대 수량_암거수량_창하 #8(800집수)_상류-수로_상류-수로_1-1공구" xfId="488"/>
    <cellStyle name="_도곡1교 교대 수량_암거수량_창하 #8(800집수)_수로덮개(우2)(상)" xfId="489"/>
    <cellStyle name="_도곡1교 교대 수량_암거수량_창하 #8(800집수)_수로덮개(우2)(상)_00-1지구" xfId="490"/>
    <cellStyle name="_도곡1교 교대 수량_암거수량_창하 #8(800집수)_수로덮개(우2)(상)_1지구" xfId="491"/>
    <cellStyle name="_도곡1교 교대 수량_암거수량_창하 #8(800집수)_수로덮개(우2)(상)_상류-수로" xfId="492"/>
    <cellStyle name="_도곡1교 교대 수량_암거수량_창하 #8(800집수)_수로덮개(우2)(상)_상류-수로_1-1공구" xfId="493"/>
    <cellStyle name="_도곡1교 교대 수량_암거수량_창하 #8(800집수)_수로덮개(좌1)(상)" xfId="494"/>
    <cellStyle name="_도곡1교 교대 수량_암거수량_창하 #8(800집수)_수로덮개(좌1)(상)_00-1지구" xfId="495"/>
    <cellStyle name="_도곡1교 교대 수량_암거수량_창하 #8(800집수)_수로덮개(좌1)(상)_1지구" xfId="496"/>
    <cellStyle name="_도곡1교 교대 수량_암거수량_창하 #8(800집수)_수로덮개(좌1)(상)_상류-수로" xfId="497"/>
    <cellStyle name="_도곡1교 교대 수량_암거수량_창하 #8(800집수)_수로덮개(좌1)(상)_상류-수로_1-1공구" xfId="498"/>
    <cellStyle name="_도곡1교 교대 수량_암거수량_창하 #8(800집수)_통관본체및토공(차수벽상단없음)" xfId="499"/>
    <cellStyle name="_도곡1교 교대 수량_암거수량_창하 #8(800집수)_통관본체및토공(차수벽상단없음)_1-1공구" xfId="500"/>
    <cellStyle name="_도곡1교 교대 수량_암거수량_창하 #8(800집수)_통관본체및토공(차수벽상단없음)_상달취입보수량(수정)" xfId="501"/>
    <cellStyle name="_도곡1교 교대 수량_암거수량_창하 #8(800집수)_통관본체및토공(차수벽상단없음)_상류-수로" xfId="502"/>
    <cellStyle name="_도곡1교 교대 수량_암거수량_창하 #8(800집수)_통관본체및토공(차수벽상단없음)_상류-수로_00-1지구" xfId="503"/>
    <cellStyle name="_도곡1교 교대 수량_암거수량_창하 #8(800집수)_통관본체및토공(차수벽상단없음)_상류-수로_1지구" xfId="504"/>
    <cellStyle name="_도곡1교 교대 수량_암거수량_창하 #8(800집수)_통관본체및토공(차수벽상단없음)_상류-수로_상류-수로" xfId="505"/>
    <cellStyle name="_도곡1교 교대 수량_암거수량_창하 #8(800집수)_통관본체및토공(차수벽상단없음)_상류-수로_상류-수로_1-1공구" xfId="506"/>
    <cellStyle name="_도곡1교 교대 수량_암거수량_창하 #8(800집수)_통관본체및토공(차수벽상단없음)_수로덮개(우2)(상)" xfId="507"/>
    <cellStyle name="_도곡1교 교대 수량_암거수량_창하 #8(800집수)_통관본체및토공(차수벽상단없음)_수로덮개(우2)(상)_00-1지구" xfId="508"/>
    <cellStyle name="_도곡1교 교대 수량_암거수량_창하 #8(800집수)_통관본체및토공(차수벽상단없음)_수로덮개(우2)(상)_1지구" xfId="509"/>
    <cellStyle name="_도곡1교 교대 수량_암거수량_창하 #8(800집수)_통관본체및토공(차수벽상단없음)_수로덮개(우2)(상)_상류-수로" xfId="510"/>
    <cellStyle name="_도곡1교 교대 수량_암거수량_창하 #8(800집수)_통관본체및토공(차수벽상단없음)_수로덮개(우2)(상)_상류-수로_1-1공구" xfId="511"/>
    <cellStyle name="_도곡1교 교대 수량_암거수량_창하 #8(800집수)_통관본체및토공(차수벽상단없음)_수로덮개(좌1)(상)" xfId="512"/>
    <cellStyle name="_도곡1교 교대 수량_암거수량_창하 #8(800집수)_통관본체및토공(차수벽상단없음)_수로덮개(좌1)(상)_00-1지구" xfId="513"/>
    <cellStyle name="_도곡1교 교대 수량_암거수량_창하 #8(800집수)_통관본체및토공(차수벽상단없음)_수로덮개(좌1)(상)_1지구" xfId="514"/>
    <cellStyle name="_도곡1교 교대 수량_암거수량_창하 #8(800집수)_통관본체및토공(차수벽상단없음)_수로덮개(좌1)(상)_상류-수로" xfId="515"/>
    <cellStyle name="_도곡1교 교대 수량_암거수량_창하 #8(800집수)_통관본체및토공(차수벽상단없음)_수로덮개(좌1)(상)_상류-수로_1-1공구" xfId="516"/>
    <cellStyle name="_도곡1교 교대 수량_창하 #8(800집수)" xfId="517"/>
    <cellStyle name="_도곡1교 교대 수량_창하 #8(800집수)_1-1공구" xfId="518"/>
    <cellStyle name="_도곡1교 교대 수량_창하 #8(800집수)_상달취입보수량(수정)" xfId="519"/>
    <cellStyle name="_도곡1교 교대 수량_창하 #8(800집수)_상류-수로" xfId="520"/>
    <cellStyle name="_도곡1교 교대 수량_창하 #8(800집수)_상류-수로_00-1지구" xfId="521"/>
    <cellStyle name="_도곡1교 교대 수량_창하 #8(800집수)_상류-수로_1지구" xfId="522"/>
    <cellStyle name="_도곡1교 교대 수량_창하 #8(800집수)_상류-수로_상류-수로" xfId="523"/>
    <cellStyle name="_도곡1교 교대 수량_창하 #8(800집수)_상류-수로_상류-수로_1-1공구" xfId="524"/>
    <cellStyle name="_도곡1교 교대 수량_창하 #8(800집수)_수로덮개(우2)(상)" xfId="525"/>
    <cellStyle name="_도곡1교 교대 수량_창하 #8(800집수)_수로덮개(우2)(상)_00-1지구" xfId="526"/>
    <cellStyle name="_도곡1교 교대 수량_창하 #8(800집수)_수로덮개(우2)(상)_1지구" xfId="527"/>
    <cellStyle name="_도곡1교 교대 수량_창하 #8(800집수)_수로덮개(우2)(상)_상류-수로" xfId="528"/>
    <cellStyle name="_도곡1교 교대 수량_창하 #8(800집수)_수로덮개(우2)(상)_상류-수로_1-1공구" xfId="529"/>
    <cellStyle name="_도곡1교 교대 수량_창하 #8(800집수)_수로덮개(좌1)(상)" xfId="530"/>
    <cellStyle name="_도곡1교 교대 수량_창하 #8(800집수)_수로덮개(좌1)(상)_00-1지구" xfId="531"/>
    <cellStyle name="_도곡1교 교대 수량_창하 #8(800집수)_수로덮개(좌1)(상)_1지구" xfId="532"/>
    <cellStyle name="_도곡1교 교대 수량_창하 #8(800집수)_수로덮개(좌1)(상)_상류-수로" xfId="533"/>
    <cellStyle name="_도곡1교 교대 수량_창하 #8(800집수)_수로덮개(좌1)(상)_상류-수로_1-1공구" xfId="534"/>
    <cellStyle name="_도곡1교 교대 수량_창하 #8(800집수)_통관본체및토공(차수벽상단없음)" xfId="535"/>
    <cellStyle name="_도곡1교 교대 수량_창하 #8(800집수)_통관본체및토공(차수벽상단없음)_1-1공구" xfId="536"/>
    <cellStyle name="_도곡1교 교대 수량_창하 #8(800집수)_통관본체및토공(차수벽상단없음)_상달취입보수량(수정)" xfId="537"/>
    <cellStyle name="_도곡1교 교대 수량_창하 #8(800집수)_통관본체및토공(차수벽상단없음)_상류-수로" xfId="538"/>
    <cellStyle name="_도곡1교 교대 수량_창하 #8(800집수)_통관본체및토공(차수벽상단없음)_상류-수로_00-1지구" xfId="539"/>
    <cellStyle name="_도곡1교 교대 수량_창하 #8(800집수)_통관본체및토공(차수벽상단없음)_상류-수로_1지구" xfId="540"/>
    <cellStyle name="_도곡1교 교대 수량_창하 #8(800집수)_통관본체및토공(차수벽상단없음)_상류-수로_상류-수로" xfId="541"/>
    <cellStyle name="_도곡1교 교대 수량_창하 #8(800집수)_통관본체및토공(차수벽상단없음)_상류-수로_상류-수로_1-1공구" xfId="542"/>
    <cellStyle name="_도곡1교 교대 수량_창하 #8(800집수)_통관본체및토공(차수벽상단없음)_수로덮개(우2)(상)" xfId="543"/>
    <cellStyle name="_도곡1교 교대 수량_창하 #8(800집수)_통관본체및토공(차수벽상단없음)_수로덮개(우2)(상)_00-1지구" xfId="544"/>
    <cellStyle name="_도곡1교 교대 수량_창하 #8(800집수)_통관본체및토공(차수벽상단없음)_수로덮개(우2)(상)_1지구" xfId="545"/>
    <cellStyle name="_도곡1교 교대 수량_창하 #8(800집수)_통관본체및토공(차수벽상단없음)_수로덮개(우2)(상)_상류-수로" xfId="546"/>
    <cellStyle name="_도곡1교 교대 수량_창하 #8(800집수)_통관본체및토공(차수벽상단없음)_수로덮개(우2)(상)_상류-수로_1-1공구" xfId="547"/>
    <cellStyle name="_도곡1교 교대 수량_창하 #8(800집수)_통관본체및토공(차수벽상단없음)_수로덮개(좌1)(상)" xfId="548"/>
    <cellStyle name="_도곡1교 교대 수량_창하 #8(800집수)_통관본체및토공(차수벽상단없음)_수로덮개(좌1)(상)_00-1지구" xfId="549"/>
    <cellStyle name="_도곡1교 교대 수량_창하 #8(800집수)_통관본체및토공(차수벽상단없음)_수로덮개(좌1)(상)_1지구" xfId="550"/>
    <cellStyle name="_도곡1교 교대 수량_창하 #8(800집수)_통관본체및토공(차수벽상단없음)_수로덮개(좌1)(상)_상류-수로" xfId="551"/>
    <cellStyle name="_도곡1교 교대 수량_창하 #8(800집수)_통관본체및토공(차수벽상단없음)_수로덮개(좌1)(상)_상류-수로_1-1공구" xfId="552"/>
    <cellStyle name="_도곡1교 교대(시점) 수량" xfId="553"/>
    <cellStyle name="_도곡1교 교대(시점) 수량_1-1공구" xfId="554"/>
    <cellStyle name="_도곡1교 교대(시점) 수량_강곡4제(상류)" xfId="555"/>
    <cellStyle name="_도곡1교 교대(시점) 수량_강곡4제(상류)_1-1공구" xfId="556"/>
    <cellStyle name="_도곡1교 교대(시점) 수량_강곡4제(상류)_상달취입보수량(수정)" xfId="557"/>
    <cellStyle name="_도곡1교 교대(시점) 수량_강곡4제(상류)_상류-수로" xfId="558"/>
    <cellStyle name="_도곡1교 교대(시점) 수량_강곡4제(상류)_상류-수로_00-1지구" xfId="559"/>
    <cellStyle name="_도곡1교 교대(시점) 수량_강곡4제(상류)_상류-수로_1지구" xfId="560"/>
    <cellStyle name="_도곡1교 교대(시점) 수량_강곡4제(상류)_상류-수로_상류-수로" xfId="561"/>
    <cellStyle name="_도곡1교 교대(시점) 수량_강곡4제(상류)_상류-수로_상류-수로_1-1공구" xfId="562"/>
    <cellStyle name="_도곡1교 교대(시점) 수량_강곡4제(상류)_수로덮개(우2)(상)" xfId="563"/>
    <cellStyle name="_도곡1교 교대(시점) 수량_강곡4제(상류)_수로덮개(우2)(상)_00-1지구" xfId="564"/>
    <cellStyle name="_도곡1교 교대(시점) 수량_강곡4제(상류)_수로덮개(우2)(상)_1지구" xfId="565"/>
    <cellStyle name="_도곡1교 교대(시점) 수량_강곡4제(상류)_수로덮개(우2)(상)_상류-수로" xfId="566"/>
    <cellStyle name="_도곡1교 교대(시점) 수량_강곡4제(상류)_수로덮개(우2)(상)_상류-수로_1-1공구" xfId="567"/>
    <cellStyle name="_도곡1교 교대(시점) 수량_강곡4제(상류)_수로덮개(좌1)(상)" xfId="568"/>
    <cellStyle name="_도곡1교 교대(시점) 수량_강곡4제(상류)_수로덮개(좌1)(상)_00-1지구" xfId="569"/>
    <cellStyle name="_도곡1교 교대(시점) 수량_강곡4제(상류)_수로덮개(좌1)(상)_1지구" xfId="570"/>
    <cellStyle name="_도곡1교 교대(시점) 수량_강곡4제(상류)_수로덮개(좌1)(상)_상류-수로" xfId="571"/>
    <cellStyle name="_도곡1교 교대(시점) 수량_강곡4제(상류)_수로덮개(좌1)(상)_상류-수로_1-1공구" xfId="572"/>
    <cellStyle name="_도곡1교 교대(시점) 수량_강곡4제(상류)_통관본체및토공(차수벽상단없음)" xfId="573"/>
    <cellStyle name="_도곡1교 교대(시점) 수량_강곡4제(상류)_통관본체및토공(차수벽상단없음)_1-1공구" xfId="574"/>
    <cellStyle name="_도곡1교 교대(시점) 수량_강곡4제(상류)_통관본체및토공(차수벽상단없음)_상달취입보수량(수정)" xfId="575"/>
    <cellStyle name="_도곡1교 교대(시점) 수량_강곡4제(상류)_통관본체및토공(차수벽상단없음)_상류-수로" xfId="576"/>
    <cellStyle name="_도곡1교 교대(시점) 수량_강곡4제(상류)_통관본체및토공(차수벽상단없음)_상류-수로_00-1지구" xfId="577"/>
    <cellStyle name="_도곡1교 교대(시점) 수량_강곡4제(상류)_통관본체및토공(차수벽상단없음)_상류-수로_1지구" xfId="578"/>
    <cellStyle name="_도곡1교 교대(시점) 수량_강곡4제(상류)_통관본체및토공(차수벽상단없음)_상류-수로_상류-수로" xfId="579"/>
    <cellStyle name="_도곡1교 교대(시점) 수량_강곡4제(상류)_통관본체및토공(차수벽상단없음)_상류-수로_상류-수로_1-1공구" xfId="580"/>
    <cellStyle name="_도곡1교 교대(시점) 수량_강곡4제(상류)_통관본체및토공(차수벽상단없음)_수로덮개(우2)(상)" xfId="581"/>
    <cellStyle name="_도곡1교 교대(시점) 수량_강곡4제(상류)_통관본체및토공(차수벽상단없음)_수로덮개(우2)(상)_00-1지구" xfId="582"/>
    <cellStyle name="_도곡1교 교대(시점) 수량_강곡4제(상류)_통관본체및토공(차수벽상단없음)_수로덮개(우2)(상)_1지구" xfId="583"/>
    <cellStyle name="_도곡1교 교대(시점) 수량_강곡4제(상류)_통관본체및토공(차수벽상단없음)_수로덮개(우2)(상)_상류-수로" xfId="584"/>
    <cellStyle name="_도곡1교 교대(시점) 수량_강곡4제(상류)_통관본체및토공(차수벽상단없음)_수로덮개(우2)(상)_상류-수로_1-1공구" xfId="585"/>
    <cellStyle name="_도곡1교 교대(시점) 수량_강곡4제(상류)_통관본체및토공(차수벽상단없음)_수로덮개(좌1)(상)" xfId="586"/>
    <cellStyle name="_도곡1교 교대(시점) 수량_강곡4제(상류)_통관본체및토공(차수벽상단없음)_수로덮개(좌1)(상)_00-1지구" xfId="587"/>
    <cellStyle name="_도곡1교 교대(시점) 수량_강곡4제(상류)_통관본체및토공(차수벽상단없음)_수로덮개(좌1)(상)_1지구" xfId="588"/>
    <cellStyle name="_도곡1교 교대(시점) 수량_강곡4제(상류)_통관본체및토공(차수벽상단없음)_수로덮개(좌1)(상)_상류-수로" xfId="589"/>
    <cellStyle name="_도곡1교 교대(시점) 수량_강곡4제(상류)_통관본체및토공(차수벽상단없음)_수로덮개(좌1)(상)_상류-수로_1-1공구" xfId="590"/>
    <cellStyle name="_도곡1교 교대(시점) 수량_상달취입보수량(수정)" xfId="591"/>
    <cellStyle name="_도곡1교 교대(시점) 수량_상류-수로" xfId="592"/>
    <cellStyle name="_도곡1교 교대(시점) 수량_상류-수로_00-1지구" xfId="593"/>
    <cellStyle name="_도곡1교 교대(시점) 수량_상류-수로_1지구" xfId="594"/>
    <cellStyle name="_도곡1교 교대(시점) 수량_상류-수로_상류-수로" xfId="595"/>
    <cellStyle name="_도곡1교 교대(시점) 수량_상류-수로_상류-수로_1-1공구" xfId="596"/>
    <cellStyle name="_도곡1교 교대(시점) 수량_수로덮개(우2)(상)" xfId="597"/>
    <cellStyle name="_도곡1교 교대(시점) 수량_수로덮개(우2)(상)_00-1지구" xfId="598"/>
    <cellStyle name="_도곡1교 교대(시점) 수량_수로덮개(우2)(상)_1지구" xfId="599"/>
    <cellStyle name="_도곡1교 교대(시점) 수량_수로덮개(우2)(상)_상류-수로" xfId="600"/>
    <cellStyle name="_도곡1교 교대(시점) 수량_수로덮개(우2)(상)_상류-수로_1-1공구" xfId="601"/>
    <cellStyle name="_도곡1교 교대(시점) 수량_수로덮개(좌1)(상)" xfId="602"/>
    <cellStyle name="_도곡1교 교대(시점) 수량_수로덮개(좌1)(상)_00-1지구" xfId="603"/>
    <cellStyle name="_도곡1교 교대(시점) 수량_수로덮개(좌1)(상)_1지구" xfId="604"/>
    <cellStyle name="_도곡1교 교대(시점) 수량_수로덮개(좌1)(상)_상류-수로" xfId="605"/>
    <cellStyle name="_도곡1교 교대(시점) 수량_수로덮개(좌1)(상)_상류-수로_1-1공구" xfId="606"/>
    <cellStyle name="_도곡1교 교대(시점) 수량_암거수량" xfId="607"/>
    <cellStyle name="_도곡1교 교대(시점) 수량_암거수량(2)" xfId="608"/>
    <cellStyle name="_도곡1교 교대(시점) 수량_암거수량(2)_1-1공구" xfId="609"/>
    <cellStyle name="_도곡1교 교대(시점) 수량_암거수량(2)_강곡4제(상류)" xfId="610"/>
    <cellStyle name="_도곡1교 교대(시점) 수량_암거수량(2)_강곡4제(상류)_1-1공구" xfId="611"/>
    <cellStyle name="_도곡1교 교대(시점) 수량_암거수량(2)_강곡4제(상류)_상달취입보수량(수정)" xfId="612"/>
    <cellStyle name="_도곡1교 교대(시점) 수량_암거수량(2)_강곡4제(상류)_상류-수로" xfId="613"/>
    <cellStyle name="_도곡1교 교대(시점) 수량_암거수량(2)_강곡4제(상류)_상류-수로_00-1지구" xfId="614"/>
    <cellStyle name="_도곡1교 교대(시점) 수량_암거수량(2)_강곡4제(상류)_상류-수로_1지구" xfId="615"/>
    <cellStyle name="_도곡1교 교대(시점) 수량_암거수량(2)_강곡4제(상류)_상류-수로_상류-수로" xfId="616"/>
    <cellStyle name="_도곡1교 교대(시점) 수량_암거수량(2)_강곡4제(상류)_상류-수로_상류-수로_1-1공구" xfId="617"/>
    <cellStyle name="_도곡1교 교대(시점) 수량_암거수량(2)_강곡4제(상류)_수로덮개(우2)(상)" xfId="618"/>
    <cellStyle name="_도곡1교 교대(시점) 수량_암거수량(2)_강곡4제(상류)_수로덮개(우2)(상)_00-1지구" xfId="619"/>
    <cellStyle name="_도곡1교 교대(시점) 수량_암거수량(2)_강곡4제(상류)_수로덮개(우2)(상)_1지구" xfId="620"/>
    <cellStyle name="_도곡1교 교대(시점) 수량_암거수량(2)_강곡4제(상류)_수로덮개(우2)(상)_상류-수로" xfId="621"/>
    <cellStyle name="_도곡1교 교대(시점) 수량_암거수량(2)_강곡4제(상류)_수로덮개(우2)(상)_상류-수로_1-1공구" xfId="622"/>
    <cellStyle name="_도곡1교 교대(시점) 수량_암거수량(2)_강곡4제(상류)_수로덮개(좌1)(상)" xfId="623"/>
    <cellStyle name="_도곡1교 교대(시점) 수량_암거수량(2)_강곡4제(상류)_수로덮개(좌1)(상)_00-1지구" xfId="624"/>
    <cellStyle name="_도곡1교 교대(시점) 수량_암거수량(2)_강곡4제(상류)_수로덮개(좌1)(상)_1지구" xfId="625"/>
    <cellStyle name="_도곡1교 교대(시점) 수량_암거수량(2)_강곡4제(상류)_수로덮개(좌1)(상)_상류-수로" xfId="626"/>
    <cellStyle name="_도곡1교 교대(시점) 수량_암거수량(2)_강곡4제(상류)_수로덮개(좌1)(상)_상류-수로_1-1공구" xfId="627"/>
    <cellStyle name="_도곡1교 교대(시점) 수량_암거수량(2)_강곡4제(상류)_통관본체및토공(차수벽상단없음)" xfId="628"/>
    <cellStyle name="_도곡1교 교대(시점) 수량_암거수량(2)_강곡4제(상류)_통관본체및토공(차수벽상단없음)_1-1공구" xfId="629"/>
    <cellStyle name="_도곡1교 교대(시점) 수량_암거수량(2)_강곡4제(상류)_통관본체및토공(차수벽상단없음)_상달취입보수량(수정)" xfId="630"/>
    <cellStyle name="_도곡1교 교대(시점) 수량_암거수량(2)_강곡4제(상류)_통관본체및토공(차수벽상단없음)_상류-수로" xfId="631"/>
    <cellStyle name="_도곡1교 교대(시점) 수량_암거수량(2)_강곡4제(상류)_통관본체및토공(차수벽상단없음)_상류-수로_00-1지구" xfId="632"/>
    <cellStyle name="_도곡1교 교대(시점) 수량_암거수량(2)_강곡4제(상류)_통관본체및토공(차수벽상단없음)_상류-수로_1지구" xfId="633"/>
    <cellStyle name="_도곡1교 교대(시점) 수량_암거수량(2)_강곡4제(상류)_통관본체및토공(차수벽상단없음)_상류-수로_상류-수로" xfId="634"/>
    <cellStyle name="_도곡1교 교대(시점) 수량_암거수량(2)_강곡4제(상류)_통관본체및토공(차수벽상단없음)_상류-수로_상류-수로_1-1공구" xfId="635"/>
    <cellStyle name="_도곡1교 교대(시점) 수량_암거수량(2)_강곡4제(상류)_통관본체및토공(차수벽상단없음)_수로덮개(우2)(상)" xfId="636"/>
    <cellStyle name="_도곡1교 교대(시점) 수량_암거수량(2)_강곡4제(상류)_통관본체및토공(차수벽상단없음)_수로덮개(우2)(상)_00-1지구" xfId="637"/>
    <cellStyle name="_도곡1교 교대(시점) 수량_암거수량(2)_강곡4제(상류)_통관본체및토공(차수벽상단없음)_수로덮개(우2)(상)_1지구" xfId="638"/>
    <cellStyle name="_도곡1교 교대(시점) 수량_암거수량(2)_강곡4제(상류)_통관본체및토공(차수벽상단없음)_수로덮개(우2)(상)_상류-수로" xfId="639"/>
    <cellStyle name="_도곡1교 교대(시점) 수량_암거수량(2)_강곡4제(상류)_통관본체및토공(차수벽상단없음)_수로덮개(우2)(상)_상류-수로_1-1공구" xfId="640"/>
    <cellStyle name="_도곡1교 교대(시점) 수량_암거수량(2)_강곡4제(상류)_통관본체및토공(차수벽상단없음)_수로덮개(좌1)(상)" xfId="641"/>
    <cellStyle name="_도곡1교 교대(시점) 수량_암거수량(2)_강곡4제(상류)_통관본체및토공(차수벽상단없음)_수로덮개(좌1)(상)_00-1지구" xfId="642"/>
    <cellStyle name="_도곡1교 교대(시점) 수량_암거수량(2)_강곡4제(상류)_통관본체및토공(차수벽상단없음)_수로덮개(좌1)(상)_1지구" xfId="643"/>
    <cellStyle name="_도곡1교 교대(시점) 수량_암거수량(2)_강곡4제(상류)_통관본체및토공(차수벽상단없음)_수로덮개(좌1)(상)_상류-수로" xfId="644"/>
    <cellStyle name="_도곡1교 교대(시점) 수량_암거수량(2)_강곡4제(상류)_통관본체및토공(차수벽상단없음)_수로덮개(좌1)(상)_상류-수로_1-1공구" xfId="645"/>
    <cellStyle name="_도곡1교 교대(시점) 수량_암거수량(2)_상달취입보수량(수정)" xfId="646"/>
    <cellStyle name="_도곡1교 교대(시점) 수량_암거수량(2)_상류-수로" xfId="647"/>
    <cellStyle name="_도곡1교 교대(시점) 수량_암거수량(2)_상류-수로_00-1지구" xfId="648"/>
    <cellStyle name="_도곡1교 교대(시점) 수량_암거수량(2)_상류-수로_1지구" xfId="649"/>
    <cellStyle name="_도곡1교 교대(시점) 수량_암거수량(2)_상류-수로_상류-수로" xfId="650"/>
    <cellStyle name="_도곡1교 교대(시점) 수량_암거수량(2)_상류-수로_상류-수로_1-1공구" xfId="651"/>
    <cellStyle name="_도곡1교 교대(시점) 수량_암거수량(2)_수로덮개(우2)(상)" xfId="652"/>
    <cellStyle name="_도곡1교 교대(시점) 수량_암거수량(2)_수로덮개(우2)(상)_00-1지구" xfId="653"/>
    <cellStyle name="_도곡1교 교대(시점) 수량_암거수량(2)_수로덮개(우2)(상)_1지구" xfId="654"/>
    <cellStyle name="_도곡1교 교대(시점) 수량_암거수량(2)_수로덮개(우2)(상)_상류-수로" xfId="655"/>
    <cellStyle name="_도곡1교 교대(시점) 수량_암거수량(2)_수로덮개(우2)(상)_상류-수로_1-1공구" xfId="656"/>
    <cellStyle name="_도곡1교 교대(시점) 수량_암거수량(2)_수로덮개(좌1)(상)" xfId="657"/>
    <cellStyle name="_도곡1교 교대(시점) 수량_암거수량(2)_수로덮개(좌1)(상)_00-1지구" xfId="658"/>
    <cellStyle name="_도곡1교 교대(시점) 수량_암거수량(2)_수로덮개(좌1)(상)_1지구" xfId="659"/>
    <cellStyle name="_도곡1교 교대(시점) 수량_암거수량(2)_수로덮개(좌1)(상)_상류-수로" xfId="660"/>
    <cellStyle name="_도곡1교 교대(시점) 수량_암거수량(2)_수로덮개(좌1)(상)_상류-수로_1-1공구" xfId="661"/>
    <cellStyle name="_도곡1교 교대(시점) 수량_암거수량(2)_창하 #8(800집수)" xfId="662"/>
    <cellStyle name="_도곡1교 교대(시점) 수량_암거수량(2)_창하 #8(800집수)_1-1공구" xfId="663"/>
    <cellStyle name="_도곡1교 교대(시점) 수량_암거수량(2)_창하 #8(800집수)_상달취입보수량(수정)" xfId="664"/>
    <cellStyle name="_도곡1교 교대(시점) 수량_암거수량(2)_창하 #8(800집수)_상류-수로" xfId="665"/>
    <cellStyle name="_도곡1교 교대(시점) 수량_암거수량(2)_창하 #8(800집수)_상류-수로_00-1지구" xfId="666"/>
    <cellStyle name="_도곡1교 교대(시점) 수량_암거수량(2)_창하 #8(800집수)_상류-수로_1지구" xfId="667"/>
    <cellStyle name="_도곡1교 교대(시점) 수량_암거수량(2)_창하 #8(800집수)_상류-수로_상류-수로" xfId="668"/>
    <cellStyle name="_도곡1교 교대(시점) 수량_암거수량(2)_창하 #8(800집수)_상류-수로_상류-수로_1-1공구" xfId="669"/>
    <cellStyle name="_도곡1교 교대(시점) 수량_암거수량(2)_창하 #8(800집수)_수로덮개(우2)(상)" xfId="670"/>
    <cellStyle name="_도곡1교 교대(시점) 수량_암거수량(2)_창하 #8(800집수)_수로덮개(우2)(상)_00-1지구" xfId="671"/>
    <cellStyle name="_도곡1교 교대(시점) 수량_암거수량(2)_창하 #8(800집수)_수로덮개(우2)(상)_1지구" xfId="672"/>
    <cellStyle name="_도곡1교 교대(시점) 수량_암거수량(2)_창하 #8(800집수)_수로덮개(우2)(상)_상류-수로" xfId="673"/>
    <cellStyle name="_도곡1교 교대(시점) 수량_암거수량(2)_창하 #8(800집수)_수로덮개(우2)(상)_상류-수로_1-1공구" xfId="674"/>
    <cellStyle name="_도곡1교 교대(시점) 수량_암거수량(2)_창하 #8(800집수)_수로덮개(좌1)(상)" xfId="675"/>
    <cellStyle name="_도곡1교 교대(시점) 수량_암거수량(2)_창하 #8(800집수)_수로덮개(좌1)(상)_00-1지구" xfId="676"/>
    <cellStyle name="_도곡1교 교대(시점) 수량_암거수량(2)_창하 #8(800집수)_수로덮개(좌1)(상)_1지구" xfId="677"/>
    <cellStyle name="_도곡1교 교대(시점) 수량_암거수량(2)_창하 #8(800집수)_수로덮개(좌1)(상)_상류-수로" xfId="678"/>
    <cellStyle name="_도곡1교 교대(시점) 수량_암거수량(2)_창하 #8(800집수)_수로덮개(좌1)(상)_상류-수로_1-1공구" xfId="679"/>
    <cellStyle name="_도곡1교 교대(시점) 수량_암거수량(2)_창하 #8(800집수)_통관본체및토공(차수벽상단없음)" xfId="680"/>
    <cellStyle name="_도곡1교 교대(시점) 수량_암거수량(2)_창하 #8(800집수)_통관본체및토공(차수벽상단없음)_1-1공구" xfId="681"/>
    <cellStyle name="_도곡1교 교대(시점) 수량_암거수량(2)_창하 #8(800집수)_통관본체및토공(차수벽상단없음)_상달취입보수량(수정)" xfId="682"/>
    <cellStyle name="_도곡1교 교대(시점) 수량_암거수량(2)_창하 #8(800집수)_통관본체및토공(차수벽상단없음)_상류-수로" xfId="683"/>
    <cellStyle name="_도곡1교 교대(시점) 수량_암거수량(2)_창하 #8(800집수)_통관본체및토공(차수벽상단없음)_상류-수로_00-1지구" xfId="684"/>
    <cellStyle name="_도곡1교 교대(시점) 수량_암거수량(2)_창하 #8(800집수)_통관본체및토공(차수벽상단없음)_상류-수로_1지구" xfId="685"/>
    <cellStyle name="_도곡1교 교대(시점) 수량_암거수량(2)_창하 #8(800집수)_통관본체및토공(차수벽상단없음)_상류-수로_상류-수로" xfId="686"/>
    <cellStyle name="_도곡1교 교대(시점) 수량_암거수량(2)_창하 #8(800집수)_통관본체및토공(차수벽상단없음)_상류-수로_상류-수로_1-1공구" xfId="687"/>
    <cellStyle name="_도곡1교 교대(시점) 수량_암거수량(2)_창하 #8(800집수)_통관본체및토공(차수벽상단없음)_수로덮개(우2)(상)" xfId="688"/>
    <cellStyle name="_도곡1교 교대(시점) 수량_암거수량(2)_창하 #8(800집수)_통관본체및토공(차수벽상단없음)_수로덮개(우2)(상)_00-1지구" xfId="689"/>
    <cellStyle name="_도곡1교 교대(시점) 수량_암거수량(2)_창하 #8(800집수)_통관본체및토공(차수벽상단없음)_수로덮개(우2)(상)_1지구" xfId="690"/>
    <cellStyle name="_도곡1교 교대(시점) 수량_암거수량(2)_창하 #8(800집수)_통관본체및토공(차수벽상단없음)_수로덮개(우2)(상)_상류-수로" xfId="691"/>
    <cellStyle name="_도곡1교 교대(시점) 수량_암거수량(2)_창하 #8(800집수)_통관본체및토공(차수벽상단없음)_수로덮개(우2)(상)_상류-수로_1-1공구" xfId="692"/>
    <cellStyle name="_도곡1교 교대(시점) 수량_암거수량(2)_창하 #8(800집수)_통관본체및토공(차수벽상단없음)_수로덮개(좌1)(상)" xfId="693"/>
    <cellStyle name="_도곡1교 교대(시점) 수량_암거수량(2)_창하 #8(800집수)_통관본체및토공(차수벽상단없음)_수로덮개(좌1)(상)_00-1지구" xfId="694"/>
    <cellStyle name="_도곡1교 교대(시점) 수량_암거수량(2)_창하 #8(800집수)_통관본체및토공(차수벽상단없음)_수로덮개(좌1)(상)_1지구" xfId="695"/>
    <cellStyle name="_도곡1교 교대(시점) 수량_암거수량(2)_창하 #8(800집수)_통관본체및토공(차수벽상단없음)_수로덮개(좌1)(상)_상류-수로" xfId="696"/>
    <cellStyle name="_도곡1교 교대(시점) 수량_암거수량(2)_창하 #8(800집수)_통관본체및토공(차수벽상단없음)_수로덮개(좌1)(상)_상류-수로_1-1공구" xfId="697"/>
    <cellStyle name="_도곡1교 교대(시점) 수량_암거수량_1-1공구" xfId="698"/>
    <cellStyle name="_도곡1교 교대(시점) 수량_암거수량_강곡4제(상류)" xfId="699"/>
    <cellStyle name="_도곡1교 교대(시점) 수량_암거수량_강곡4제(상류)_1-1공구" xfId="700"/>
    <cellStyle name="_도곡1교 교대(시점) 수량_암거수량_강곡4제(상류)_상달취입보수량(수정)" xfId="701"/>
    <cellStyle name="_도곡1교 교대(시점) 수량_암거수량_강곡4제(상류)_상류-수로" xfId="702"/>
    <cellStyle name="_도곡1교 교대(시점) 수량_암거수량_강곡4제(상류)_상류-수로_00-1지구" xfId="703"/>
    <cellStyle name="_도곡1교 교대(시점) 수량_암거수량_강곡4제(상류)_상류-수로_1지구" xfId="704"/>
    <cellStyle name="_도곡1교 교대(시점) 수량_암거수량_강곡4제(상류)_상류-수로_상류-수로" xfId="705"/>
    <cellStyle name="_도곡1교 교대(시점) 수량_암거수량_강곡4제(상류)_상류-수로_상류-수로_1-1공구" xfId="706"/>
    <cellStyle name="_도곡1교 교대(시점) 수량_암거수량_강곡4제(상류)_수로덮개(우2)(상)" xfId="707"/>
    <cellStyle name="_도곡1교 교대(시점) 수량_암거수량_강곡4제(상류)_수로덮개(우2)(상)_00-1지구" xfId="708"/>
    <cellStyle name="_도곡1교 교대(시점) 수량_암거수량_강곡4제(상류)_수로덮개(우2)(상)_1지구" xfId="709"/>
    <cellStyle name="_도곡1교 교대(시점) 수량_암거수량_강곡4제(상류)_수로덮개(우2)(상)_상류-수로" xfId="710"/>
    <cellStyle name="_도곡1교 교대(시점) 수량_암거수량_강곡4제(상류)_수로덮개(우2)(상)_상류-수로_1-1공구" xfId="711"/>
    <cellStyle name="_도곡1교 교대(시점) 수량_암거수량_강곡4제(상류)_수로덮개(좌1)(상)" xfId="712"/>
    <cellStyle name="_도곡1교 교대(시점) 수량_암거수량_강곡4제(상류)_수로덮개(좌1)(상)_00-1지구" xfId="713"/>
    <cellStyle name="_도곡1교 교대(시점) 수량_암거수량_강곡4제(상류)_수로덮개(좌1)(상)_1지구" xfId="714"/>
    <cellStyle name="_도곡1교 교대(시점) 수량_암거수량_강곡4제(상류)_수로덮개(좌1)(상)_상류-수로" xfId="715"/>
    <cellStyle name="_도곡1교 교대(시점) 수량_암거수량_강곡4제(상류)_수로덮개(좌1)(상)_상류-수로_1-1공구" xfId="716"/>
    <cellStyle name="_도곡1교 교대(시점) 수량_암거수량_강곡4제(상류)_통관본체및토공(차수벽상단없음)" xfId="717"/>
    <cellStyle name="_도곡1교 교대(시점) 수량_암거수량_강곡4제(상류)_통관본체및토공(차수벽상단없음)_1-1공구" xfId="718"/>
    <cellStyle name="_도곡1교 교대(시점) 수량_암거수량_강곡4제(상류)_통관본체및토공(차수벽상단없음)_상달취입보수량(수정)" xfId="719"/>
    <cellStyle name="_도곡1교 교대(시점) 수량_암거수량_강곡4제(상류)_통관본체및토공(차수벽상단없음)_상류-수로" xfId="720"/>
    <cellStyle name="_도곡1교 교대(시점) 수량_암거수량_강곡4제(상류)_통관본체및토공(차수벽상단없음)_상류-수로_00-1지구" xfId="721"/>
    <cellStyle name="_도곡1교 교대(시점) 수량_암거수량_강곡4제(상류)_통관본체및토공(차수벽상단없음)_상류-수로_1지구" xfId="722"/>
    <cellStyle name="_도곡1교 교대(시점) 수량_암거수량_강곡4제(상류)_통관본체및토공(차수벽상단없음)_상류-수로_상류-수로" xfId="723"/>
    <cellStyle name="_도곡1교 교대(시점) 수량_암거수량_강곡4제(상류)_통관본체및토공(차수벽상단없음)_상류-수로_상류-수로_1-1공구" xfId="724"/>
    <cellStyle name="_도곡1교 교대(시점) 수량_암거수량_강곡4제(상류)_통관본체및토공(차수벽상단없음)_수로덮개(우2)(상)" xfId="725"/>
    <cellStyle name="_도곡1교 교대(시점) 수량_암거수량_강곡4제(상류)_통관본체및토공(차수벽상단없음)_수로덮개(우2)(상)_00-1지구" xfId="726"/>
    <cellStyle name="_도곡1교 교대(시점) 수량_암거수량_강곡4제(상류)_통관본체및토공(차수벽상단없음)_수로덮개(우2)(상)_1지구" xfId="727"/>
    <cellStyle name="_도곡1교 교대(시점) 수량_암거수량_강곡4제(상류)_통관본체및토공(차수벽상단없음)_수로덮개(우2)(상)_상류-수로" xfId="728"/>
    <cellStyle name="_도곡1교 교대(시점) 수량_암거수량_강곡4제(상류)_통관본체및토공(차수벽상단없음)_수로덮개(우2)(상)_상류-수로_1-1공구" xfId="729"/>
    <cellStyle name="_도곡1교 교대(시점) 수량_암거수량_강곡4제(상류)_통관본체및토공(차수벽상단없음)_수로덮개(좌1)(상)" xfId="730"/>
    <cellStyle name="_도곡1교 교대(시점) 수량_암거수량_강곡4제(상류)_통관본체및토공(차수벽상단없음)_수로덮개(좌1)(상)_00-1지구" xfId="731"/>
    <cellStyle name="_도곡1교 교대(시점) 수량_암거수량_강곡4제(상류)_통관본체및토공(차수벽상단없음)_수로덮개(좌1)(상)_1지구" xfId="732"/>
    <cellStyle name="_도곡1교 교대(시점) 수량_암거수량_강곡4제(상류)_통관본체및토공(차수벽상단없음)_수로덮개(좌1)(상)_상류-수로" xfId="733"/>
    <cellStyle name="_도곡1교 교대(시점) 수량_암거수량_강곡4제(상류)_통관본체및토공(차수벽상단없음)_수로덮개(좌1)(상)_상류-수로_1-1공구" xfId="734"/>
    <cellStyle name="_도곡1교 교대(시점) 수량_암거수량_상달취입보수량(수정)" xfId="735"/>
    <cellStyle name="_도곡1교 교대(시점) 수량_암거수량_상류-수로" xfId="736"/>
    <cellStyle name="_도곡1교 교대(시점) 수량_암거수량_상류-수로_00-1지구" xfId="737"/>
    <cellStyle name="_도곡1교 교대(시점) 수량_암거수량_상류-수로_1지구" xfId="738"/>
    <cellStyle name="_도곡1교 교대(시점) 수량_암거수량_상류-수로_상류-수로" xfId="739"/>
    <cellStyle name="_도곡1교 교대(시점) 수량_암거수량_상류-수로_상류-수로_1-1공구" xfId="740"/>
    <cellStyle name="_도곡1교 교대(시점) 수량_암거수량_수로덮개(우2)(상)" xfId="741"/>
    <cellStyle name="_도곡1교 교대(시점) 수량_암거수량_수로덮개(우2)(상)_00-1지구" xfId="742"/>
    <cellStyle name="_도곡1교 교대(시점) 수량_암거수량_수로덮개(우2)(상)_1지구" xfId="743"/>
    <cellStyle name="_도곡1교 교대(시점) 수량_암거수량_수로덮개(우2)(상)_상류-수로" xfId="744"/>
    <cellStyle name="_도곡1교 교대(시점) 수량_암거수량_수로덮개(우2)(상)_상류-수로_1-1공구" xfId="745"/>
    <cellStyle name="_도곡1교 교대(시점) 수량_암거수량_수로덮개(좌1)(상)" xfId="746"/>
    <cellStyle name="_도곡1교 교대(시점) 수량_암거수량_수로덮개(좌1)(상)_00-1지구" xfId="747"/>
    <cellStyle name="_도곡1교 교대(시점) 수량_암거수량_수로덮개(좌1)(상)_1지구" xfId="748"/>
    <cellStyle name="_도곡1교 교대(시점) 수량_암거수량_수로덮개(좌1)(상)_상류-수로" xfId="749"/>
    <cellStyle name="_도곡1교 교대(시점) 수량_암거수량_수로덮개(좌1)(상)_상류-수로_1-1공구" xfId="750"/>
    <cellStyle name="_도곡1교 교대(시점) 수량_암거수량_창하 #8(800집수)" xfId="751"/>
    <cellStyle name="_도곡1교 교대(시점) 수량_암거수량_창하 #8(800집수)_1-1공구" xfId="752"/>
    <cellStyle name="_도곡1교 교대(시점) 수량_암거수량_창하 #8(800집수)_상달취입보수량(수정)" xfId="753"/>
    <cellStyle name="_도곡1교 교대(시점) 수량_암거수량_창하 #8(800집수)_상류-수로" xfId="754"/>
    <cellStyle name="_도곡1교 교대(시점) 수량_암거수량_창하 #8(800집수)_상류-수로_00-1지구" xfId="755"/>
    <cellStyle name="_도곡1교 교대(시점) 수량_암거수량_창하 #8(800집수)_상류-수로_1지구" xfId="756"/>
    <cellStyle name="_도곡1교 교대(시점) 수량_암거수량_창하 #8(800집수)_상류-수로_상류-수로" xfId="757"/>
    <cellStyle name="_도곡1교 교대(시점) 수량_암거수량_창하 #8(800집수)_상류-수로_상류-수로_1-1공구" xfId="758"/>
    <cellStyle name="_도곡1교 교대(시점) 수량_암거수량_창하 #8(800집수)_수로덮개(우2)(상)" xfId="759"/>
    <cellStyle name="_도곡1교 교대(시점) 수량_암거수량_창하 #8(800집수)_수로덮개(우2)(상)_00-1지구" xfId="760"/>
    <cellStyle name="_도곡1교 교대(시점) 수량_암거수량_창하 #8(800집수)_수로덮개(우2)(상)_1지구" xfId="761"/>
    <cellStyle name="_도곡1교 교대(시점) 수량_암거수량_창하 #8(800집수)_수로덮개(우2)(상)_상류-수로" xfId="762"/>
    <cellStyle name="_도곡1교 교대(시점) 수량_암거수량_창하 #8(800집수)_수로덮개(우2)(상)_상류-수로_1-1공구" xfId="763"/>
    <cellStyle name="_도곡1교 교대(시점) 수량_암거수량_창하 #8(800집수)_수로덮개(좌1)(상)" xfId="764"/>
    <cellStyle name="_도곡1교 교대(시점) 수량_암거수량_창하 #8(800집수)_수로덮개(좌1)(상)_00-1지구" xfId="765"/>
    <cellStyle name="_도곡1교 교대(시점) 수량_암거수량_창하 #8(800집수)_수로덮개(좌1)(상)_1지구" xfId="766"/>
    <cellStyle name="_도곡1교 교대(시점) 수량_암거수량_창하 #8(800집수)_수로덮개(좌1)(상)_상류-수로" xfId="767"/>
    <cellStyle name="_도곡1교 교대(시점) 수량_암거수량_창하 #8(800집수)_수로덮개(좌1)(상)_상류-수로_1-1공구" xfId="768"/>
    <cellStyle name="_도곡1교 교대(시점) 수량_암거수량_창하 #8(800집수)_통관본체및토공(차수벽상단없음)" xfId="769"/>
    <cellStyle name="_도곡1교 교대(시점) 수량_암거수량_창하 #8(800집수)_통관본체및토공(차수벽상단없음)_1-1공구" xfId="770"/>
    <cellStyle name="_도곡1교 교대(시점) 수량_암거수량_창하 #8(800집수)_통관본체및토공(차수벽상단없음)_상달취입보수량(수정)" xfId="771"/>
    <cellStyle name="_도곡1교 교대(시점) 수량_암거수량_창하 #8(800집수)_통관본체및토공(차수벽상단없음)_상류-수로" xfId="772"/>
    <cellStyle name="_도곡1교 교대(시점) 수량_암거수량_창하 #8(800집수)_통관본체및토공(차수벽상단없음)_상류-수로_00-1지구" xfId="773"/>
    <cellStyle name="_도곡1교 교대(시점) 수량_암거수량_창하 #8(800집수)_통관본체및토공(차수벽상단없음)_상류-수로_1지구" xfId="774"/>
    <cellStyle name="_도곡1교 교대(시점) 수량_암거수량_창하 #8(800집수)_통관본체및토공(차수벽상단없음)_상류-수로_상류-수로" xfId="775"/>
    <cellStyle name="_도곡1교 교대(시점) 수량_암거수량_창하 #8(800집수)_통관본체및토공(차수벽상단없음)_상류-수로_상류-수로_1-1공구" xfId="776"/>
    <cellStyle name="_도곡1교 교대(시점) 수량_암거수량_창하 #8(800집수)_통관본체및토공(차수벽상단없음)_수로덮개(우2)(상)" xfId="777"/>
    <cellStyle name="_도곡1교 교대(시점) 수량_암거수량_창하 #8(800집수)_통관본체및토공(차수벽상단없음)_수로덮개(우2)(상)_00-1지구" xfId="778"/>
    <cellStyle name="_도곡1교 교대(시점) 수량_암거수량_창하 #8(800집수)_통관본체및토공(차수벽상단없음)_수로덮개(우2)(상)_1지구" xfId="779"/>
    <cellStyle name="_도곡1교 교대(시점) 수량_암거수량_창하 #8(800집수)_통관본체및토공(차수벽상단없음)_수로덮개(우2)(상)_상류-수로" xfId="780"/>
    <cellStyle name="_도곡1교 교대(시점) 수량_암거수량_창하 #8(800집수)_통관본체및토공(차수벽상단없음)_수로덮개(우2)(상)_상류-수로_1-1공구" xfId="781"/>
    <cellStyle name="_도곡1교 교대(시점) 수량_암거수량_창하 #8(800집수)_통관본체및토공(차수벽상단없음)_수로덮개(좌1)(상)" xfId="782"/>
    <cellStyle name="_도곡1교 교대(시점) 수량_암거수량_창하 #8(800집수)_통관본체및토공(차수벽상단없음)_수로덮개(좌1)(상)_00-1지구" xfId="783"/>
    <cellStyle name="_도곡1교 교대(시점) 수량_암거수량_창하 #8(800집수)_통관본체및토공(차수벽상단없음)_수로덮개(좌1)(상)_1지구" xfId="784"/>
    <cellStyle name="_도곡1교 교대(시점) 수량_암거수량_창하 #8(800집수)_통관본체및토공(차수벽상단없음)_수로덮개(좌1)(상)_상류-수로" xfId="785"/>
    <cellStyle name="_도곡1교 교대(시점) 수량_암거수량_창하 #8(800집수)_통관본체및토공(차수벽상단없음)_수로덮개(좌1)(상)_상류-수로_1-1공구" xfId="786"/>
    <cellStyle name="_도곡1교 교대(시점) 수량_창하 #8(800집수)" xfId="787"/>
    <cellStyle name="_도곡1교 교대(시점) 수량_창하 #8(800집수)_1-1공구" xfId="788"/>
    <cellStyle name="_도곡1교 교대(시점) 수량_창하 #8(800집수)_상달취입보수량(수정)" xfId="789"/>
    <cellStyle name="_도곡1교 교대(시점) 수량_창하 #8(800집수)_상류-수로" xfId="790"/>
    <cellStyle name="_도곡1교 교대(시점) 수량_창하 #8(800집수)_상류-수로_00-1지구" xfId="791"/>
    <cellStyle name="_도곡1교 교대(시점) 수량_창하 #8(800집수)_상류-수로_1지구" xfId="792"/>
    <cellStyle name="_도곡1교 교대(시점) 수량_창하 #8(800집수)_상류-수로_상류-수로" xfId="793"/>
    <cellStyle name="_도곡1교 교대(시점) 수량_창하 #8(800집수)_상류-수로_상류-수로_1-1공구" xfId="794"/>
    <cellStyle name="_도곡1교 교대(시점) 수량_창하 #8(800집수)_수로덮개(우2)(상)" xfId="795"/>
    <cellStyle name="_도곡1교 교대(시점) 수량_창하 #8(800집수)_수로덮개(우2)(상)_00-1지구" xfId="796"/>
    <cellStyle name="_도곡1교 교대(시점) 수량_창하 #8(800집수)_수로덮개(우2)(상)_1지구" xfId="797"/>
    <cellStyle name="_도곡1교 교대(시점) 수량_창하 #8(800집수)_수로덮개(우2)(상)_상류-수로" xfId="798"/>
    <cellStyle name="_도곡1교 교대(시점) 수량_창하 #8(800집수)_수로덮개(우2)(상)_상류-수로_1-1공구" xfId="799"/>
    <cellStyle name="_도곡1교 교대(시점) 수량_창하 #8(800집수)_수로덮개(좌1)(상)" xfId="800"/>
    <cellStyle name="_도곡1교 교대(시점) 수량_창하 #8(800집수)_수로덮개(좌1)(상)_00-1지구" xfId="801"/>
    <cellStyle name="_도곡1교 교대(시점) 수량_창하 #8(800집수)_수로덮개(좌1)(상)_1지구" xfId="802"/>
    <cellStyle name="_도곡1교 교대(시점) 수량_창하 #8(800집수)_수로덮개(좌1)(상)_상류-수로" xfId="803"/>
    <cellStyle name="_도곡1교 교대(시점) 수량_창하 #8(800집수)_수로덮개(좌1)(상)_상류-수로_1-1공구" xfId="804"/>
    <cellStyle name="_도곡1교 교대(시점) 수량_창하 #8(800집수)_통관본체및토공(차수벽상단없음)" xfId="805"/>
    <cellStyle name="_도곡1교 교대(시점) 수량_창하 #8(800집수)_통관본체및토공(차수벽상단없음)_1-1공구" xfId="806"/>
    <cellStyle name="_도곡1교 교대(시점) 수량_창하 #8(800집수)_통관본체및토공(차수벽상단없음)_상달취입보수량(수정)" xfId="807"/>
    <cellStyle name="_도곡1교 교대(시점) 수량_창하 #8(800집수)_통관본체및토공(차수벽상단없음)_상류-수로" xfId="808"/>
    <cellStyle name="_도곡1교 교대(시점) 수량_창하 #8(800집수)_통관본체및토공(차수벽상단없음)_상류-수로_00-1지구" xfId="809"/>
    <cellStyle name="_도곡1교 교대(시점) 수량_창하 #8(800집수)_통관본체및토공(차수벽상단없음)_상류-수로_1지구" xfId="810"/>
    <cellStyle name="_도곡1교 교대(시점) 수량_창하 #8(800집수)_통관본체및토공(차수벽상단없음)_상류-수로_상류-수로" xfId="811"/>
    <cellStyle name="_도곡1교 교대(시점) 수량_창하 #8(800집수)_통관본체및토공(차수벽상단없음)_상류-수로_상류-수로_1-1공구" xfId="812"/>
    <cellStyle name="_도곡1교 교대(시점) 수량_창하 #8(800집수)_통관본체및토공(차수벽상단없음)_수로덮개(우2)(상)" xfId="813"/>
    <cellStyle name="_도곡1교 교대(시점) 수량_창하 #8(800집수)_통관본체및토공(차수벽상단없음)_수로덮개(우2)(상)_00-1지구" xfId="814"/>
    <cellStyle name="_도곡1교 교대(시점) 수량_창하 #8(800집수)_통관본체및토공(차수벽상단없음)_수로덮개(우2)(상)_1지구" xfId="815"/>
    <cellStyle name="_도곡1교 교대(시점) 수량_창하 #8(800집수)_통관본체및토공(차수벽상단없음)_수로덮개(우2)(상)_상류-수로" xfId="816"/>
    <cellStyle name="_도곡1교 교대(시점) 수량_창하 #8(800집수)_통관본체및토공(차수벽상단없음)_수로덮개(우2)(상)_상류-수로_1-1공구" xfId="817"/>
    <cellStyle name="_도곡1교 교대(시점) 수량_창하 #8(800집수)_통관본체및토공(차수벽상단없음)_수로덮개(좌1)(상)" xfId="818"/>
    <cellStyle name="_도곡1교 교대(시점) 수량_창하 #8(800집수)_통관본체및토공(차수벽상단없음)_수로덮개(좌1)(상)_00-1지구" xfId="819"/>
    <cellStyle name="_도곡1교 교대(시점) 수량_창하 #8(800집수)_통관본체및토공(차수벽상단없음)_수로덮개(좌1)(상)_1지구" xfId="820"/>
    <cellStyle name="_도곡1교 교대(시점) 수량_창하 #8(800집수)_통관본체및토공(차수벽상단없음)_수로덮개(좌1)(상)_상류-수로" xfId="821"/>
    <cellStyle name="_도곡1교 교대(시점) 수량_창하 #8(800집수)_통관본체및토공(차수벽상단없음)_수로덮개(좌1)(상)_상류-수로_1-1공구" xfId="822"/>
    <cellStyle name="_도곡1교 하부공 수량" xfId="823"/>
    <cellStyle name="_도곡1교 하부공 수량_1-1공구" xfId="824"/>
    <cellStyle name="_도곡1교 하부공 수량_강곡4제(상류)" xfId="825"/>
    <cellStyle name="_도곡1교 하부공 수량_강곡4제(상류)_1-1공구" xfId="826"/>
    <cellStyle name="_도곡1교 하부공 수량_강곡4제(상류)_상달취입보수량(수정)" xfId="827"/>
    <cellStyle name="_도곡1교 하부공 수량_강곡4제(상류)_상류-수로" xfId="828"/>
    <cellStyle name="_도곡1교 하부공 수량_강곡4제(상류)_상류-수로_00-1지구" xfId="829"/>
    <cellStyle name="_도곡1교 하부공 수량_강곡4제(상류)_상류-수로_1지구" xfId="830"/>
    <cellStyle name="_도곡1교 하부공 수량_강곡4제(상류)_상류-수로_상류-수로" xfId="831"/>
    <cellStyle name="_도곡1교 하부공 수량_강곡4제(상류)_상류-수로_상류-수로_1-1공구" xfId="832"/>
    <cellStyle name="_도곡1교 하부공 수량_강곡4제(상류)_수로덮개(우2)(상)" xfId="833"/>
    <cellStyle name="_도곡1교 하부공 수량_강곡4제(상류)_수로덮개(우2)(상)_00-1지구" xfId="834"/>
    <cellStyle name="_도곡1교 하부공 수량_강곡4제(상류)_수로덮개(우2)(상)_1지구" xfId="835"/>
    <cellStyle name="_도곡1교 하부공 수량_강곡4제(상류)_수로덮개(우2)(상)_상류-수로" xfId="836"/>
    <cellStyle name="_도곡1교 하부공 수량_강곡4제(상류)_수로덮개(우2)(상)_상류-수로_1-1공구" xfId="837"/>
    <cellStyle name="_도곡1교 하부공 수량_강곡4제(상류)_수로덮개(좌1)(상)" xfId="838"/>
    <cellStyle name="_도곡1교 하부공 수량_강곡4제(상류)_수로덮개(좌1)(상)_00-1지구" xfId="839"/>
    <cellStyle name="_도곡1교 하부공 수량_강곡4제(상류)_수로덮개(좌1)(상)_1지구" xfId="840"/>
    <cellStyle name="_도곡1교 하부공 수량_강곡4제(상류)_수로덮개(좌1)(상)_상류-수로" xfId="841"/>
    <cellStyle name="_도곡1교 하부공 수량_강곡4제(상류)_수로덮개(좌1)(상)_상류-수로_1-1공구" xfId="842"/>
    <cellStyle name="_도곡1교 하부공 수량_강곡4제(상류)_통관본체및토공(차수벽상단없음)" xfId="843"/>
    <cellStyle name="_도곡1교 하부공 수량_강곡4제(상류)_통관본체및토공(차수벽상단없음)_1-1공구" xfId="844"/>
    <cellStyle name="_도곡1교 하부공 수량_강곡4제(상류)_통관본체및토공(차수벽상단없음)_상달취입보수량(수정)" xfId="845"/>
    <cellStyle name="_도곡1교 하부공 수량_강곡4제(상류)_통관본체및토공(차수벽상단없음)_상류-수로" xfId="846"/>
    <cellStyle name="_도곡1교 하부공 수량_강곡4제(상류)_통관본체및토공(차수벽상단없음)_상류-수로_00-1지구" xfId="847"/>
    <cellStyle name="_도곡1교 하부공 수량_강곡4제(상류)_통관본체및토공(차수벽상단없음)_상류-수로_1지구" xfId="848"/>
    <cellStyle name="_도곡1교 하부공 수량_강곡4제(상류)_통관본체및토공(차수벽상단없음)_상류-수로_상류-수로" xfId="849"/>
    <cellStyle name="_도곡1교 하부공 수량_강곡4제(상류)_통관본체및토공(차수벽상단없음)_상류-수로_상류-수로_1-1공구" xfId="850"/>
    <cellStyle name="_도곡1교 하부공 수량_강곡4제(상류)_통관본체및토공(차수벽상단없음)_수로덮개(우2)(상)" xfId="851"/>
    <cellStyle name="_도곡1교 하부공 수량_강곡4제(상류)_통관본체및토공(차수벽상단없음)_수로덮개(우2)(상)_00-1지구" xfId="852"/>
    <cellStyle name="_도곡1교 하부공 수량_강곡4제(상류)_통관본체및토공(차수벽상단없음)_수로덮개(우2)(상)_1지구" xfId="853"/>
    <cellStyle name="_도곡1교 하부공 수량_강곡4제(상류)_통관본체및토공(차수벽상단없음)_수로덮개(우2)(상)_상류-수로" xfId="854"/>
    <cellStyle name="_도곡1교 하부공 수량_강곡4제(상류)_통관본체및토공(차수벽상단없음)_수로덮개(우2)(상)_상류-수로_1-1공구" xfId="855"/>
    <cellStyle name="_도곡1교 하부공 수량_강곡4제(상류)_통관본체및토공(차수벽상단없음)_수로덮개(좌1)(상)" xfId="856"/>
    <cellStyle name="_도곡1교 하부공 수량_강곡4제(상류)_통관본체및토공(차수벽상단없음)_수로덮개(좌1)(상)_00-1지구" xfId="857"/>
    <cellStyle name="_도곡1교 하부공 수량_강곡4제(상류)_통관본체및토공(차수벽상단없음)_수로덮개(좌1)(상)_1지구" xfId="858"/>
    <cellStyle name="_도곡1교 하부공 수량_강곡4제(상류)_통관본체및토공(차수벽상단없음)_수로덮개(좌1)(상)_상류-수로" xfId="859"/>
    <cellStyle name="_도곡1교 하부공 수량_강곡4제(상류)_통관본체및토공(차수벽상단없음)_수로덮개(좌1)(상)_상류-수로_1-1공구" xfId="860"/>
    <cellStyle name="_도곡1교 하부공 수량_상달취입보수량(수정)" xfId="861"/>
    <cellStyle name="_도곡1교 하부공 수량_상류-수로" xfId="862"/>
    <cellStyle name="_도곡1교 하부공 수량_상류-수로_00-1지구" xfId="863"/>
    <cellStyle name="_도곡1교 하부공 수량_상류-수로_1지구" xfId="864"/>
    <cellStyle name="_도곡1교 하부공 수량_상류-수로_상류-수로" xfId="865"/>
    <cellStyle name="_도곡1교 하부공 수량_상류-수로_상류-수로_1-1공구" xfId="866"/>
    <cellStyle name="_도곡1교 하부공 수량_수로덮개(우2)(상)" xfId="867"/>
    <cellStyle name="_도곡1교 하부공 수량_수로덮개(우2)(상)_00-1지구" xfId="868"/>
    <cellStyle name="_도곡1교 하부공 수량_수로덮개(우2)(상)_1지구" xfId="869"/>
    <cellStyle name="_도곡1교 하부공 수량_수로덮개(우2)(상)_상류-수로" xfId="870"/>
    <cellStyle name="_도곡1교 하부공 수량_수로덮개(우2)(상)_상류-수로_1-1공구" xfId="871"/>
    <cellStyle name="_도곡1교 하부공 수량_수로덮개(좌1)(상)" xfId="872"/>
    <cellStyle name="_도곡1교 하부공 수량_수로덮개(좌1)(상)_00-1지구" xfId="873"/>
    <cellStyle name="_도곡1교 하부공 수량_수로덮개(좌1)(상)_1지구" xfId="874"/>
    <cellStyle name="_도곡1교 하부공 수량_수로덮개(좌1)(상)_상류-수로" xfId="875"/>
    <cellStyle name="_도곡1교 하부공 수량_수로덮개(좌1)(상)_상류-수로_1-1공구" xfId="876"/>
    <cellStyle name="_도곡1교 하부공 수량_암거수량" xfId="877"/>
    <cellStyle name="_도곡1교 하부공 수량_암거수량(2)" xfId="878"/>
    <cellStyle name="_도곡1교 하부공 수량_암거수량(2)_1-1공구" xfId="879"/>
    <cellStyle name="_도곡1교 하부공 수량_암거수량(2)_강곡4제(상류)" xfId="880"/>
    <cellStyle name="_도곡1교 하부공 수량_암거수량(2)_강곡4제(상류)_1-1공구" xfId="881"/>
    <cellStyle name="_도곡1교 하부공 수량_암거수량(2)_강곡4제(상류)_상달취입보수량(수정)" xfId="882"/>
    <cellStyle name="_도곡1교 하부공 수량_암거수량(2)_강곡4제(상류)_상류-수로" xfId="883"/>
    <cellStyle name="_도곡1교 하부공 수량_암거수량(2)_강곡4제(상류)_상류-수로_00-1지구" xfId="884"/>
    <cellStyle name="_도곡1교 하부공 수량_암거수량(2)_강곡4제(상류)_상류-수로_1지구" xfId="885"/>
    <cellStyle name="_도곡1교 하부공 수량_암거수량(2)_강곡4제(상류)_상류-수로_상류-수로" xfId="886"/>
    <cellStyle name="_도곡1교 하부공 수량_암거수량(2)_강곡4제(상류)_상류-수로_상류-수로_1-1공구" xfId="887"/>
    <cellStyle name="_도곡1교 하부공 수량_암거수량(2)_강곡4제(상류)_수로덮개(우2)(상)" xfId="888"/>
    <cellStyle name="_도곡1교 하부공 수량_암거수량(2)_강곡4제(상류)_수로덮개(우2)(상)_00-1지구" xfId="889"/>
    <cellStyle name="_도곡1교 하부공 수량_암거수량(2)_강곡4제(상류)_수로덮개(우2)(상)_1지구" xfId="890"/>
    <cellStyle name="_도곡1교 하부공 수량_암거수량(2)_강곡4제(상류)_수로덮개(우2)(상)_상류-수로" xfId="891"/>
    <cellStyle name="_도곡1교 하부공 수량_암거수량(2)_강곡4제(상류)_수로덮개(우2)(상)_상류-수로_1-1공구" xfId="892"/>
    <cellStyle name="_도곡1교 하부공 수량_암거수량(2)_강곡4제(상류)_수로덮개(좌1)(상)" xfId="893"/>
    <cellStyle name="_도곡1교 하부공 수량_암거수량(2)_강곡4제(상류)_수로덮개(좌1)(상)_00-1지구" xfId="894"/>
    <cellStyle name="_도곡1교 하부공 수량_암거수량(2)_강곡4제(상류)_수로덮개(좌1)(상)_1지구" xfId="895"/>
    <cellStyle name="_도곡1교 하부공 수량_암거수량(2)_강곡4제(상류)_수로덮개(좌1)(상)_상류-수로" xfId="896"/>
    <cellStyle name="_도곡1교 하부공 수량_암거수량(2)_강곡4제(상류)_수로덮개(좌1)(상)_상류-수로_1-1공구" xfId="897"/>
    <cellStyle name="_도곡1교 하부공 수량_암거수량(2)_강곡4제(상류)_통관본체및토공(차수벽상단없음)" xfId="898"/>
    <cellStyle name="_도곡1교 하부공 수량_암거수량(2)_강곡4제(상류)_통관본체및토공(차수벽상단없음)_1-1공구" xfId="899"/>
    <cellStyle name="_도곡1교 하부공 수량_암거수량(2)_강곡4제(상류)_통관본체및토공(차수벽상단없음)_상달취입보수량(수정)" xfId="900"/>
    <cellStyle name="_도곡1교 하부공 수량_암거수량(2)_강곡4제(상류)_통관본체및토공(차수벽상단없음)_상류-수로" xfId="901"/>
    <cellStyle name="_도곡1교 하부공 수량_암거수량(2)_강곡4제(상류)_통관본체및토공(차수벽상단없음)_상류-수로_00-1지구" xfId="902"/>
    <cellStyle name="_도곡1교 하부공 수량_암거수량(2)_강곡4제(상류)_통관본체및토공(차수벽상단없음)_상류-수로_1지구" xfId="903"/>
    <cellStyle name="_도곡1교 하부공 수량_암거수량(2)_강곡4제(상류)_통관본체및토공(차수벽상단없음)_상류-수로_상류-수로" xfId="904"/>
    <cellStyle name="_도곡1교 하부공 수량_암거수량(2)_강곡4제(상류)_통관본체및토공(차수벽상단없음)_상류-수로_상류-수로_1-1공구" xfId="905"/>
    <cellStyle name="_도곡1교 하부공 수량_암거수량(2)_강곡4제(상류)_통관본체및토공(차수벽상단없음)_수로덮개(우2)(상)" xfId="906"/>
    <cellStyle name="_도곡1교 하부공 수량_암거수량(2)_강곡4제(상류)_통관본체및토공(차수벽상단없음)_수로덮개(우2)(상)_00-1지구" xfId="907"/>
    <cellStyle name="_도곡1교 하부공 수량_암거수량(2)_강곡4제(상류)_통관본체및토공(차수벽상단없음)_수로덮개(우2)(상)_1지구" xfId="908"/>
    <cellStyle name="_도곡1교 하부공 수량_암거수량(2)_강곡4제(상류)_통관본체및토공(차수벽상단없음)_수로덮개(우2)(상)_상류-수로" xfId="909"/>
    <cellStyle name="_도곡1교 하부공 수량_암거수량(2)_강곡4제(상류)_통관본체및토공(차수벽상단없음)_수로덮개(우2)(상)_상류-수로_1-1공구" xfId="910"/>
    <cellStyle name="_도곡1교 하부공 수량_암거수량(2)_강곡4제(상류)_통관본체및토공(차수벽상단없음)_수로덮개(좌1)(상)" xfId="911"/>
    <cellStyle name="_도곡1교 하부공 수량_암거수량(2)_강곡4제(상류)_통관본체및토공(차수벽상단없음)_수로덮개(좌1)(상)_00-1지구" xfId="912"/>
    <cellStyle name="_도곡1교 하부공 수량_암거수량(2)_강곡4제(상류)_통관본체및토공(차수벽상단없음)_수로덮개(좌1)(상)_1지구" xfId="913"/>
    <cellStyle name="_도곡1교 하부공 수량_암거수량(2)_강곡4제(상류)_통관본체및토공(차수벽상단없음)_수로덮개(좌1)(상)_상류-수로" xfId="914"/>
    <cellStyle name="_도곡1교 하부공 수량_암거수량(2)_강곡4제(상류)_통관본체및토공(차수벽상단없음)_수로덮개(좌1)(상)_상류-수로_1-1공구" xfId="915"/>
    <cellStyle name="_도곡1교 하부공 수량_암거수량(2)_상달취입보수량(수정)" xfId="916"/>
    <cellStyle name="_도곡1교 하부공 수량_암거수량(2)_상류-수로" xfId="917"/>
    <cellStyle name="_도곡1교 하부공 수량_암거수량(2)_상류-수로_00-1지구" xfId="918"/>
    <cellStyle name="_도곡1교 하부공 수량_암거수량(2)_상류-수로_1지구" xfId="919"/>
    <cellStyle name="_도곡1교 하부공 수량_암거수량(2)_상류-수로_상류-수로" xfId="920"/>
    <cellStyle name="_도곡1교 하부공 수량_암거수량(2)_상류-수로_상류-수로_1-1공구" xfId="921"/>
    <cellStyle name="_도곡1교 하부공 수량_암거수량(2)_수로덮개(우2)(상)" xfId="922"/>
    <cellStyle name="_도곡1교 하부공 수량_암거수량(2)_수로덮개(우2)(상)_00-1지구" xfId="923"/>
    <cellStyle name="_도곡1교 하부공 수량_암거수량(2)_수로덮개(우2)(상)_1지구" xfId="924"/>
    <cellStyle name="_도곡1교 하부공 수량_암거수량(2)_수로덮개(우2)(상)_상류-수로" xfId="925"/>
    <cellStyle name="_도곡1교 하부공 수량_암거수량(2)_수로덮개(우2)(상)_상류-수로_1-1공구" xfId="926"/>
    <cellStyle name="_도곡1교 하부공 수량_암거수량(2)_수로덮개(좌1)(상)" xfId="927"/>
    <cellStyle name="_도곡1교 하부공 수량_암거수량(2)_수로덮개(좌1)(상)_00-1지구" xfId="928"/>
    <cellStyle name="_도곡1교 하부공 수량_암거수량(2)_수로덮개(좌1)(상)_1지구" xfId="929"/>
    <cellStyle name="_도곡1교 하부공 수량_암거수량(2)_수로덮개(좌1)(상)_상류-수로" xfId="930"/>
    <cellStyle name="_도곡1교 하부공 수량_암거수량(2)_수로덮개(좌1)(상)_상류-수로_1-1공구" xfId="931"/>
    <cellStyle name="_도곡1교 하부공 수량_암거수량(2)_창하 #8(800집수)" xfId="932"/>
    <cellStyle name="_도곡1교 하부공 수량_암거수량(2)_창하 #8(800집수)_1-1공구" xfId="933"/>
    <cellStyle name="_도곡1교 하부공 수량_암거수량(2)_창하 #8(800집수)_상달취입보수량(수정)" xfId="934"/>
    <cellStyle name="_도곡1교 하부공 수량_암거수량(2)_창하 #8(800집수)_상류-수로" xfId="935"/>
    <cellStyle name="_도곡1교 하부공 수량_암거수량(2)_창하 #8(800집수)_상류-수로_00-1지구" xfId="936"/>
    <cellStyle name="_도곡1교 하부공 수량_암거수량(2)_창하 #8(800집수)_상류-수로_1지구" xfId="937"/>
    <cellStyle name="_도곡1교 하부공 수량_암거수량(2)_창하 #8(800집수)_상류-수로_상류-수로" xfId="938"/>
    <cellStyle name="_도곡1교 하부공 수량_암거수량(2)_창하 #8(800집수)_상류-수로_상류-수로_1-1공구" xfId="939"/>
    <cellStyle name="_도곡1교 하부공 수량_암거수량(2)_창하 #8(800집수)_수로덮개(우2)(상)" xfId="940"/>
    <cellStyle name="_도곡1교 하부공 수량_암거수량(2)_창하 #8(800집수)_수로덮개(우2)(상)_00-1지구" xfId="941"/>
    <cellStyle name="_도곡1교 하부공 수량_암거수량(2)_창하 #8(800집수)_수로덮개(우2)(상)_1지구" xfId="942"/>
    <cellStyle name="_도곡1교 하부공 수량_암거수량(2)_창하 #8(800집수)_수로덮개(우2)(상)_상류-수로" xfId="943"/>
    <cellStyle name="_도곡1교 하부공 수량_암거수량(2)_창하 #8(800집수)_수로덮개(우2)(상)_상류-수로_1-1공구" xfId="944"/>
    <cellStyle name="_도곡1교 하부공 수량_암거수량(2)_창하 #8(800집수)_수로덮개(좌1)(상)" xfId="945"/>
    <cellStyle name="_도곡1교 하부공 수량_암거수량(2)_창하 #8(800집수)_수로덮개(좌1)(상)_00-1지구" xfId="946"/>
    <cellStyle name="_도곡1교 하부공 수량_암거수량(2)_창하 #8(800집수)_수로덮개(좌1)(상)_1지구" xfId="947"/>
    <cellStyle name="_도곡1교 하부공 수량_암거수량(2)_창하 #8(800집수)_수로덮개(좌1)(상)_상류-수로" xfId="948"/>
    <cellStyle name="_도곡1교 하부공 수량_암거수량(2)_창하 #8(800집수)_수로덮개(좌1)(상)_상류-수로_1-1공구" xfId="949"/>
    <cellStyle name="_도곡1교 하부공 수량_암거수량(2)_창하 #8(800집수)_통관본체및토공(차수벽상단없음)" xfId="950"/>
    <cellStyle name="_도곡1교 하부공 수량_암거수량(2)_창하 #8(800집수)_통관본체및토공(차수벽상단없음)_1-1공구" xfId="951"/>
    <cellStyle name="_도곡1교 하부공 수량_암거수량(2)_창하 #8(800집수)_통관본체및토공(차수벽상단없음)_상달취입보수량(수정)" xfId="952"/>
    <cellStyle name="_도곡1교 하부공 수량_암거수량(2)_창하 #8(800집수)_통관본체및토공(차수벽상단없음)_상류-수로" xfId="953"/>
    <cellStyle name="_도곡1교 하부공 수량_암거수량(2)_창하 #8(800집수)_통관본체및토공(차수벽상단없음)_상류-수로_00-1지구" xfId="954"/>
    <cellStyle name="_도곡1교 하부공 수량_암거수량(2)_창하 #8(800집수)_통관본체및토공(차수벽상단없음)_상류-수로_1지구" xfId="955"/>
    <cellStyle name="_도곡1교 하부공 수량_암거수량(2)_창하 #8(800집수)_통관본체및토공(차수벽상단없음)_상류-수로_상류-수로" xfId="956"/>
    <cellStyle name="_도곡1교 하부공 수량_암거수량(2)_창하 #8(800집수)_통관본체및토공(차수벽상단없음)_상류-수로_상류-수로_1-1공구" xfId="957"/>
    <cellStyle name="_도곡1교 하부공 수량_암거수량(2)_창하 #8(800집수)_통관본체및토공(차수벽상단없음)_수로덮개(우2)(상)" xfId="958"/>
    <cellStyle name="_도곡1교 하부공 수량_암거수량(2)_창하 #8(800집수)_통관본체및토공(차수벽상단없음)_수로덮개(우2)(상)_00-1지구" xfId="959"/>
    <cellStyle name="_도곡1교 하부공 수량_암거수량(2)_창하 #8(800집수)_통관본체및토공(차수벽상단없음)_수로덮개(우2)(상)_1지구" xfId="960"/>
    <cellStyle name="_도곡1교 하부공 수량_암거수량(2)_창하 #8(800집수)_통관본체및토공(차수벽상단없음)_수로덮개(우2)(상)_상류-수로" xfId="961"/>
    <cellStyle name="_도곡1교 하부공 수량_암거수량(2)_창하 #8(800집수)_통관본체및토공(차수벽상단없음)_수로덮개(우2)(상)_상류-수로_1-1공구" xfId="962"/>
    <cellStyle name="_도곡1교 하부공 수량_암거수량(2)_창하 #8(800집수)_통관본체및토공(차수벽상단없음)_수로덮개(좌1)(상)" xfId="963"/>
    <cellStyle name="_도곡1교 하부공 수량_암거수량(2)_창하 #8(800집수)_통관본체및토공(차수벽상단없음)_수로덮개(좌1)(상)_00-1지구" xfId="964"/>
    <cellStyle name="_도곡1교 하부공 수량_암거수량(2)_창하 #8(800집수)_통관본체및토공(차수벽상단없음)_수로덮개(좌1)(상)_1지구" xfId="965"/>
    <cellStyle name="_도곡1교 하부공 수량_암거수량(2)_창하 #8(800집수)_통관본체및토공(차수벽상단없음)_수로덮개(좌1)(상)_상류-수로" xfId="966"/>
    <cellStyle name="_도곡1교 하부공 수량_암거수량(2)_창하 #8(800집수)_통관본체및토공(차수벽상단없음)_수로덮개(좌1)(상)_상류-수로_1-1공구" xfId="967"/>
    <cellStyle name="_도곡1교 하부공 수량_암거수량_1-1공구" xfId="968"/>
    <cellStyle name="_도곡1교 하부공 수량_암거수량_강곡4제(상류)" xfId="969"/>
    <cellStyle name="_도곡1교 하부공 수량_암거수량_강곡4제(상류)_1-1공구" xfId="970"/>
    <cellStyle name="_도곡1교 하부공 수량_암거수량_강곡4제(상류)_상달취입보수량(수정)" xfId="971"/>
    <cellStyle name="_도곡1교 하부공 수량_암거수량_강곡4제(상류)_상류-수로" xfId="972"/>
    <cellStyle name="_도곡1교 하부공 수량_암거수량_강곡4제(상류)_상류-수로_00-1지구" xfId="973"/>
    <cellStyle name="_도곡1교 하부공 수량_암거수량_강곡4제(상류)_상류-수로_1지구" xfId="974"/>
    <cellStyle name="_도곡1교 하부공 수량_암거수량_강곡4제(상류)_상류-수로_상류-수로" xfId="975"/>
    <cellStyle name="_도곡1교 하부공 수량_암거수량_강곡4제(상류)_상류-수로_상류-수로_1-1공구" xfId="976"/>
    <cellStyle name="_도곡1교 하부공 수량_암거수량_강곡4제(상류)_수로덮개(우2)(상)" xfId="977"/>
    <cellStyle name="_도곡1교 하부공 수량_암거수량_강곡4제(상류)_수로덮개(우2)(상)_00-1지구" xfId="978"/>
    <cellStyle name="_도곡1교 하부공 수량_암거수량_강곡4제(상류)_수로덮개(우2)(상)_1지구" xfId="979"/>
    <cellStyle name="_도곡1교 하부공 수량_암거수량_강곡4제(상류)_수로덮개(우2)(상)_상류-수로" xfId="980"/>
    <cellStyle name="_도곡1교 하부공 수량_암거수량_강곡4제(상류)_수로덮개(우2)(상)_상류-수로_1-1공구" xfId="981"/>
    <cellStyle name="_도곡1교 하부공 수량_암거수량_강곡4제(상류)_수로덮개(좌1)(상)" xfId="982"/>
    <cellStyle name="_도곡1교 하부공 수량_암거수량_강곡4제(상류)_수로덮개(좌1)(상)_00-1지구" xfId="983"/>
    <cellStyle name="_도곡1교 하부공 수량_암거수량_강곡4제(상류)_수로덮개(좌1)(상)_1지구" xfId="984"/>
    <cellStyle name="_도곡1교 하부공 수량_암거수량_강곡4제(상류)_수로덮개(좌1)(상)_상류-수로" xfId="985"/>
    <cellStyle name="_도곡1교 하부공 수량_암거수량_강곡4제(상류)_수로덮개(좌1)(상)_상류-수로_1-1공구" xfId="986"/>
    <cellStyle name="_도곡1교 하부공 수량_암거수량_강곡4제(상류)_통관본체및토공(차수벽상단없음)" xfId="987"/>
    <cellStyle name="_도곡1교 하부공 수량_암거수량_강곡4제(상류)_통관본체및토공(차수벽상단없음)_1-1공구" xfId="988"/>
    <cellStyle name="_도곡1교 하부공 수량_암거수량_강곡4제(상류)_통관본체및토공(차수벽상단없음)_상달취입보수량(수정)" xfId="989"/>
    <cellStyle name="_도곡1교 하부공 수량_암거수량_강곡4제(상류)_통관본체및토공(차수벽상단없음)_상류-수로" xfId="990"/>
    <cellStyle name="_도곡1교 하부공 수량_암거수량_강곡4제(상류)_통관본체및토공(차수벽상단없음)_상류-수로_00-1지구" xfId="991"/>
    <cellStyle name="_도곡1교 하부공 수량_암거수량_강곡4제(상류)_통관본체및토공(차수벽상단없음)_상류-수로_1지구" xfId="992"/>
    <cellStyle name="_도곡1교 하부공 수량_암거수량_강곡4제(상류)_통관본체및토공(차수벽상단없음)_상류-수로_상류-수로" xfId="993"/>
    <cellStyle name="_도곡1교 하부공 수량_암거수량_강곡4제(상류)_통관본체및토공(차수벽상단없음)_상류-수로_상류-수로_1-1공구" xfId="994"/>
    <cellStyle name="_도곡1교 하부공 수량_암거수량_강곡4제(상류)_통관본체및토공(차수벽상단없음)_수로덮개(우2)(상)" xfId="995"/>
    <cellStyle name="_도곡1교 하부공 수량_암거수량_강곡4제(상류)_통관본체및토공(차수벽상단없음)_수로덮개(우2)(상)_00-1지구" xfId="996"/>
    <cellStyle name="_도곡1교 하부공 수량_암거수량_강곡4제(상류)_통관본체및토공(차수벽상단없음)_수로덮개(우2)(상)_1지구" xfId="997"/>
    <cellStyle name="_도곡1교 하부공 수량_암거수량_강곡4제(상류)_통관본체및토공(차수벽상단없음)_수로덮개(우2)(상)_상류-수로" xfId="998"/>
    <cellStyle name="_도곡1교 하부공 수량_암거수량_강곡4제(상류)_통관본체및토공(차수벽상단없음)_수로덮개(우2)(상)_상류-수로_1-1공구" xfId="999"/>
    <cellStyle name="_도곡1교 하부공 수량_암거수량_강곡4제(상류)_통관본체및토공(차수벽상단없음)_수로덮개(좌1)(상)" xfId="1000"/>
    <cellStyle name="_도곡1교 하부공 수량_암거수량_강곡4제(상류)_통관본체및토공(차수벽상단없음)_수로덮개(좌1)(상)_00-1지구" xfId="1001"/>
    <cellStyle name="_도곡1교 하부공 수량_암거수량_강곡4제(상류)_통관본체및토공(차수벽상단없음)_수로덮개(좌1)(상)_1지구" xfId="1002"/>
    <cellStyle name="_도곡1교 하부공 수량_암거수량_강곡4제(상류)_통관본체및토공(차수벽상단없음)_수로덮개(좌1)(상)_상류-수로" xfId="1003"/>
    <cellStyle name="_도곡1교 하부공 수량_암거수량_강곡4제(상류)_통관본체및토공(차수벽상단없음)_수로덮개(좌1)(상)_상류-수로_1-1공구" xfId="1004"/>
    <cellStyle name="_도곡1교 하부공 수량_암거수량_상달취입보수량(수정)" xfId="1005"/>
    <cellStyle name="_도곡1교 하부공 수량_암거수량_상류-수로" xfId="1006"/>
    <cellStyle name="_도곡1교 하부공 수량_암거수량_상류-수로_00-1지구" xfId="1007"/>
    <cellStyle name="_도곡1교 하부공 수량_암거수량_상류-수로_1지구" xfId="1008"/>
    <cellStyle name="_도곡1교 하부공 수량_암거수량_상류-수로_상류-수로" xfId="1009"/>
    <cellStyle name="_도곡1교 하부공 수량_암거수량_상류-수로_상류-수로_1-1공구" xfId="1010"/>
    <cellStyle name="_도곡1교 하부공 수량_암거수량_수로덮개(우2)(상)" xfId="1011"/>
    <cellStyle name="_도곡1교 하부공 수량_암거수량_수로덮개(우2)(상)_00-1지구" xfId="1012"/>
    <cellStyle name="_도곡1교 하부공 수량_암거수량_수로덮개(우2)(상)_1지구" xfId="1013"/>
    <cellStyle name="_도곡1교 하부공 수량_암거수량_수로덮개(우2)(상)_상류-수로" xfId="1014"/>
    <cellStyle name="_도곡1교 하부공 수량_암거수량_수로덮개(우2)(상)_상류-수로_1-1공구" xfId="1015"/>
    <cellStyle name="_도곡1교 하부공 수량_암거수량_수로덮개(좌1)(상)" xfId="1016"/>
    <cellStyle name="_도곡1교 하부공 수량_암거수량_수로덮개(좌1)(상)_00-1지구" xfId="1017"/>
    <cellStyle name="_도곡1교 하부공 수량_암거수량_수로덮개(좌1)(상)_1지구" xfId="1018"/>
    <cellStyle name="_도곡1교 하부공 수량_암거수량_수로덮개(좌1)(상)_상류-수로" xfId="1019"/>
    <cellStyle name="_도곡1교 하부공 수량_암거수량_수로덮개(좌1)(상)_상류-수로_1-1공구" xfId="1020"/>
    <cellStyle name="_도곡1교 하부공 수량_암거수량_창하 #8(800집수)" xfId="1021"/>
    <cellStyle name="_도곡1교 하부공 수량_암거수량_창하 #8(800집수)_1-1공구" xfId="1022"/>
    <cellStyle name="_도곡1교 하부공 수량_암거수량_창하 #8(800집수)_상달취입보수량(수정)" xfId="1023"/>
    <cellStyle name="_도곡1교 하부공 수량_암거수량_창하 #8(800집수)_상류-수로" xfId="1024"/>
    <cellStyle name="_도곡1교 하부공 수량_암거수량_창하 #8(800집수)_상류-수로_00-1지구" xfId="1025"/>
    <cellStyle name="_도곡1교 하부공 수량_암거수량_창하 #8(800집수)_상류-수로_1지구" xfId="1026"/>
    <cellStyle name="_도곡1교 하부공 수량_암거수량_창하 #8(800집수)_상류-수로_상류-수로" xfId="1027"/>
    <cellStyle name="_도곡1교 하부공 수량_암거수량_창하 #8(800집수)_상류-수로_상류-수로_1-1공구" xfId="1028"/>
    <cellStyle name="_도곡1교 하부공 수량_암거수량_창하 #8(800집수)_수로덮개(우2)(상)" xfId="1029"/>
    <cellStyle name="_도곡1교 하부공 수량_암거수량_창하 #8(800집수)_수로덮개(우2)(상)_00-1지구" xfId="1030"/>
    <cellStyle name="_도곡1교 하부공 수량_암거수량_창하 #8(800집수)_수로덮개(우2)(상)_1지구" xfId="1031"/>
    <cellStyle name="_도곡1교 하부공 수량_암거수량_창하 #8(800집수)_수로덮개(우2)(상)_상류-수로" xfId="1032"/>
    <cellStyle name="_도곡1교 하부공 수량_암거수량_창하 #8(800집수)_수로덮개(우2)(상)_상류-수로_1-1공구" xfId="1033"/>
    <cellStyle name="_도곡1교 하부공 수량_암거수량_창하 #8(800집수)_수로덮개(좌1)(상)" xfId="1034"/>
    <cellStyle name="_도곡1교 하부공 수량_암거수량_창하 #8(800집수)_수로덮개(좌1)(상)_00-1지구" xfId="1035"/>
    <cellStyle name="_도곡1교 하부공 수량_암거수량_창하 #8(800집수)_수로덮개(좌1)(상)_1지구" xfId="1036"/>
    <cellStyle name="_도곡1교 하부공 수량_암거수량_창하 #8(800집수)_수로덮개(좌1)(상)_상류-수로" xfId="1037"/>
    <cellStyle name="_도곡1교 하부공 수량_암거수량_창하 #8(800집수)_수로덮개(좌1)(상)_상류-수로_1-1공구" xfId="1038"/>
    <cellStyle name="_도곡1교 하부공 수량_암거수량_창하 #8(800집수)_통관본체및토공(차수벽상단없음)" xfId="1039"/>
    <cellStyle name="_도곡1교 하부공 수량_암거수량_창하 #8(800집수)_통관본체및토공(차수벽상단없음)_1-1공구" xfId="1040"/>
    <cellStyle name="_도곡1교 하부공 수량_암거수량_창하 #8(800집수)_통관본체및토공(차수벽상단없음)_상달취입보수량(수정)" xfId="1041"/>
    <cellStyle name="_도곡1교 하부공 수량_암거수량_창하 #8(800집수)_통관본체및토공(차수벽상단없음)_상류-수로" xfId="1042"/>
    <cellStyle name="_도곡1교 하부공 수량_암거수량_창하 #8(800집수)_통관본체및토공(차수벽상단없음)_상류-수로_00-1지구" xfId="1043"/>
    <cellStyle name="_도곡1교 하부공 수량_암거수량_창하 #8(800집수)_통관본체및토공(차수벽상단없음)_상류-수로_1지구" xfId="1044"/>
    <cellStyle name="_도곡1교 하부공 수량_암거수량_창하 #8(800집수)_통관본체및토공(차수벽상단없음)_상류-수로_상류-수로" xfId="1045"/>
    <cellStyle name="_도곡1교 하부공 수량_암거수량_창하 #8(800집수)_통관본체및토공(차수벽상단없음)_상류-수로_상류-수로_1-1공구" xfId="1046"/>
    <cellStyle name="_도곡1교 하부공 수량_암거수량_창하 #8(800집수)_통관본체및토공(차수벽상단없음)_수로덮개(우2)(상)" xfId="1047"/>
    <cellStyle name="_도곡1교 하부공 수량_암거수량_창하 #8(800집수)_통관본체및토공(차수벽상단없음)_수로덮개(우2)(상)_00-1지구" xfId="1048"/>
    <cellStyle name="_도곡1교 하부공 수량_암거수량_창하 #8(800집수)_통관본체및토공(차수벽상단없음)_수로덮개(우2)(상)_1지구" xfId="1049"/>
    <cellStyle name="_도곡1교 하부공 수량_암거수량_창하 #8(800집수)_통관본체및토공(차수벽상단없음)_수로덮개(우2)(상)_상류-수로" xfId="1050"/>
    <cellStyle name="_도곡1교 하부공 수량_암거수량_창하 #8(800집수)_통관본체및토공(차수벽상단없음)_수로덮개(우2)(상)_상류-수로_1-1공구" xfId="1051"/>
    <cellStyle name="_도곡1교 하부공 수량_암거수량_창하 #8(800집수)_통관본체및토공(차수벽상단없음)_수로덮개(좌1)(상)" xfId="1052"/>
    <cellStyle name="_도곡1교 하부공 수량_암거수량_창하 #8(800집수)_통관본체및토공(차수벽상단없음)_수로덮개(좌1)(상)_00-1지구" xfId="1053"/>
    <cellStyle name="_도곡1교 하부공 수량_암거수량_창하 #8(800집수)_통관본체및토공(차수벽상단없음)_수로덮개(좌1)(상)_1지구" xfId="1054"/>
    <cellStyle name="_도곡1교 하부공 수량_암거수량_창하 #8(800집수)_통관본체및토공(차수벽상단없음)_수로덮개(좌1)(상)_상류-수로" xfId="1055"/>
    <cellStyle name="_도곡1교 하부공 수량_암거수량_창하 #8(800집수)_통관본체및토공(차수벽상단없음)_수로덮개(좌1)(상)_상류-수로_1-1공구" xfId="1056"/>
    <cellStyle name="_도곡1교 하부공 수량_창하 #8(800집수)" xfId="1057"/>
    <cellStyle name="_도곡1교 하부공 수량_창하 #8(800집수)_1-1공구" xfId="1058"/>
    <cellStyle name="_도곡1교 하부공 수량_창하 #8(800집수)_상달취입보수량(수정)" xfId="1059"/>
    <cellStyle name="_도곡1교 하부공 수량_창하 #8(800집수)_상류-수로" xfId="1060"/>
    <cellStyle name="_도곡1교 하부공 수량_창하 #8(800집수)_상류-수로_00-1지구" xfId="1061"/>
    <cellStyle name="_도곡1교 하부공 수량_창하 #8(800집수)_상류-수로_1지구" xfId="1062"/>
    <cellStyle name="_도곡1교 하부공 수량_창하 #8(800집수)_상류-수로_상류-수로" xfId="1063"/>
    <cellStyle name="_도곡1교 하부공 수량_창하 #8(800집수)_상류-수로_상류-수로_1-1공구" xfId="1064"/>
    <cellStyle name="_도곡1교 하부공 수량_창하 #8(800집수)_수로덮개(우2)(상)" xfId="1065"/>
    <cellStyle name="_도곡1교 하부공 수량_창하 #8(800집수)_수로덮개(우2)(상)_00-1지구" xfId="1066"/>
    <cellStyle name="_도곡1교 하부공 수량_창하 #8(800집수)_수로덮개(우2)(상)_1지구" xfId="1067"/>
    <cellStyle name="_도곡1교 하부공 수량_창하 #8(800집수)_수로덮개(우2)(상)_상류-수로" xfId="1068"/>
    <cellStyle name="_도곡1교 하부공 수량_창하 #8(800집수)_수로덮개(우2)(상)_상류-수로_1-1공구" xfId="1069"/>
    <cellStyle name="_도곡1교 하부공 수량_창하 #8(800집수)_수로덮개(좌1)(상)" xfId="1070"/>
    <cellStyle name="_도곡1교 하부공 수량_창하 #8(800집수)_수로덮개(좌1)(상)_00-1지구" xfId="1071"/>
    <cellStyle name="_도곡1교 하부공 수량_창하 #8(800집수)_수로덮개(좌1)(상)_1지구" xfId="1072"/>
    <cellStyle name="_도곡1교 하부공 수량_창하 #8(800집수)_수로덮개(좌1)(상)_상류-수로" xfId="1073"/>
    <cellStyle name="_도곡1교 하부공 수량_창하 #8(800집수)_수로덮개(좌1)(상)_상류-수로_1-1공구" xfId="1074"/>
    <cellStyle name="_도곡1교 하부공 수량_창하 #8(800집수)_통관본체및토공(차수벽상단없음)" xfId="1075"/>
    <cellStyle name="_도곡1교 하부공 수량_창하 #8(800집수)_통관본체및토공(차수벽상단없음)_1-1공구" xfId="1076"/>
    <cellStyle name="_도곡1교 하부공 수량_창하 #8(800집수)_통관본체및토공(차수벽상단없음)_상달취입보수량(수정)" xfId="1077"/>
    <cellStyle name="_도곡1교 하부공 수량_창하 #8(800집수)_통관본체및토공(차수벽상단없음)_상류-수로" xfId="1078"/>
    <cellStyle name="_도곡1교 하부공 수량_창하 #8(800집수)_통관본체및토공(차수벽상단없음)_상류-수로_00-1지구" xfId="1079"/>
    <cellStyle name="_도곡1교 하부공 수량_창하 #8(800집수)_통관본체및토공(차수벽상단없음)_상류-수로_1지구" xfId="1080"/>
    <cellStyle name="_도곡1교 하부공 수량_창하 #8(800집수)_통관본체및토공(차수벽상단없음)_상류-수로_상류-수로" xfId="1081"/>
    <cellStyle name="_도곡1교 하부공 수량_창하 #8(800집수)_통관본체및토공(차수벽상단없음)_상류-수로_상류-수로_1-1공구" xfId="1082"/>
    <cellStyle name="_도곡1교 하부공 수량_창하 #8(800집수)_통관본체및토공(차수벽상단없음)_수로덮개(우2)(상)" xfId="1083"/>
    <cellStyle name="_도곡1교 하부공 수량_창하 #8(800집수)_통관본체및토공(차수벽상단없음)_수로덮개(우2)(상)_00-1지구" xfId="1084"/>
    <cellStyle name="_도곡1교 하부공 수량_창하 #8(800집수)_통관본체및토공(차수벽상단없음)_수로덮개(우2)(상)_1지구" xfId="1085"/>
    <cellStyle name="_도곡1교 하부공 수량_창하 #8(800집수)_통관본체및토공(차수벽상단없음)_수로덮개(우2)(상)_상류-수로" xfId="1086"/>
    <cellStyle name="_도곡1교 하부공 수량_창하 #8(800집수)_통관본체및토공(차수벽상단없음)_수로덮개(우2)(상)_상류-수로_1-1공구" xfId="1087"/>
    <cellStyle name="_도곡1교 하부공 수량_창하 #8(800집수)_통관본체및토공(차수벽상단없음)_수로덮개(좌1)(상)" xfId="1088"/>
    <cellStyle name="_도곡1교 하부공 수량_창하 #8(800집수)_통관본체및토공(차수벽상단없음)_수로덮개(좌1)(상)_00-1지구" xfId="1089"/>
    <cellStyle name="_도곡1교 하부공 수량_창하 #8(800집수)_통관본체및토공(차수벽상단없음)_수로덮개(좌1)(상)_1지구" xfId="1090"/>
    <cellStyle name="_도곡1교 하부공 수량_창하 #8(800집수)_통관본체및토공(차수벽상단없음)_수로덮개(좌1)(상)_상류-수로" xfId="1091"/>
    <cellStyle name="_도곡1교 하부공 수량_창하 #8(800집수)_통관본체및토공(차수벽상단없음)_수로덮개(좌1)(상)_상류-수로_1-1공구" xfId="1092"/>
    <cellStyle name="_도곡2교 교대 수량" xfId="1093"/>
    <cellStyle name="_도곡2교 교대 수량_1-1공구" xfId="1094"/>
    <cellStyle name="_도곡2교 교대 수량_강곡4제(상류)" xfId="1095"/>
    <cellStyle name="_도곡2교 교대 수량_강곡4제(상류)_1-1공구" xfId="1096"/>
    <cellStyle name="_도곡2교 교대 수량_강곡4제(상류)_상달취입보수량(수정)" xfId="1097"/>
    <cellStyle name="_도곡2교 교대 수량_강곡4제(상류)_상류-수로" xfId="1098"/>
    <cellStyle name="_도곡2교 교대 수량_강곡4제(상류)_상류-수로_00-1지구" xfId="1099"/>
    <cellStyle name="_도곡2교 교대 수량_강곡4제(상류)_상류-수로_1지구" xfId="1100"/>
    <cellStyle name="_도곡2교 교대 수량_강곡4제(상류)_상류-수로_상류-수로" xfId="1101"/>
    <cellStyle name="_도곡2교 교대 수량_강곡4제(상류)_상류-수로_상류-수로_1-1공구" xfId="1102"/>
    <cellStyle name="_도곡2교 교대 수량_강곡4제(상류)_수로덮개(우2)(상)" xfId="1103"/>
    <cellStyle name="_도곡2교 교대 수량_강곡4제(상류)_수로덮개(우2)(상)_00-1지구" xfId="1104"/>
    <cellStyle name="_도곡2교 교대 수량_강곡4제(상류)_수로덮개(우2)(상)_1지구" xfId="1105"/>
    <cellStyle name="_도곡2교 교대 수량_강곡4제(상류)_수로덮개(우2)(상)_상류-수로" xfId="1106"/>
    <cellStyle name="_도곡2교 교대 수량_강곡4제(상류)_수로덮개(우2)(상)_상류-수로_1-1공구" xfId="1107"/>
    <cellStyle name="_도곡2교 교대 수량_강곡4제(상류)_수로덮개(좌1)(상)" xfId="1108"/>
    <cellStyle name="_도곡2교 교대 수량_강곡4제(상류)_수로덮개(좌1)(상)_00-1지구" xfId="1109"/>
    <cellStyle name="_도곡2교 교대 수량_강곡4제(상류)_수로덮개(좌1)(상)_1지구" xfId="1110"/>
    <cellStyle name="_도곡2교 교대 수량_강곡4제(상류)_수로덮개(좌1)(상)_상류-수로" xfId="1111"/>
    <cellStyle name="_도곡2교 교대 수량_강곡4제(상류)_수로덮개(좌1)(상)_상류-수로_1-1공구" xfId="1112"/>
    <cellStyle name="_도곡2교 교대 수량_강곡4제(상류)_통관본체및토공(차수벽상단없음)" xfId="1113"/>
    <cellStyle name="_도곡2교 교대 수량_강곡4제(상류)_통관본체및토공(차수벽상단없음)_1-1공구" xfId="1114"/>
    <cellStyle name="_도곡2교 교대 수량_강곡4제(상류)_통관본체및토공(차수벽상단없음)_상달취입보수량(수정)" xfId="1115"/>
    <cellStyle name="_도곡2교 교대 수량_강곡4제(상류)_통관본체및토공(차수벽상단없음)_상류-수로" xfId="1116"/>
    <cellStyle name="_도곡2교 교대 수량_강곡4제(상류)_통관본체및토공(차수벽상단없음)_상류-수로_00-1지구" xfId="1117"/>
    <cellStyle name="_도곡2교 교대 수량_강곡4제(상류)_통관본체및토공(차수벽상단없음)_상류-수로_1지구" xfId="1118"/>
    <cellStyle name="_도곡2교 교대 수량_강곡4제(상류)_통관본체및토공(차수벽상단없음)_상류-수로_상류-수로" xfId="1119"/>
    <cellStyle name="_도곡2교 교대 수량_강곡4제(상류)_통관본체및토공(차수벽상단없음)_상류-수로_상류-수로_1-1공구" xfId="1120"/>
    <cellStyle name="_도곡2교 교대 수량_강곡4제(상류)_통관본체및토공(차수벽상단없음)_수로덮개(우2)(상)" xfId="1121"/>
    <cellStyle name="_도곡2교 교대 수량_강곡4제(상류)_통관본체및토공(차수벽상단없음)_수로덮개(우2)(상)_00-1지구" xfId="1122"/>
    <cellStyle name="_도곡2교 교대 수량_강곡4제(상류)_통관본체및토공(차수벽상단없음)_수로덮개(우2)(상)_1지구" xfId="1123"/>
    <cellStyle name="_도곡2교 교대 수량_강곡4제(상류)_통관본체및토공(차수벽상단없음)_수로덮개(우2)(상)_상류-수로" xfId="1124"/>
    <cellStyle name="_도곡2교 교대 수량_강곡4제(상류)_통관본체및토공(차수벽상단없음)_수로덮개(우2)(상)_상류-수로_1-1공구" xfId="1125"/>
    <cellStyle name="_도곡2교 교대 수량_강곡4제(상류)_통관본체및토공(차수벽상단없음)_수로덮개(좌1)(상)" xfId="1126"/>
    <cellStyle name="_도곡2교 교대 수량_강곡4제(상류)_통관본체및토공(차수벽상단없음)_수로덮개(좌1)(상)_00-1지구" xfId="1127"/>
    <cellStyle name="_도곡2교 교대 수량_강곡4제(상류)_통관본체및토공(차수벽상단없음)_수로덮개(좌1)(상)_1지구" xfId="1128"/>
    <cellStyle name="_도곡2교 교대 수량_강곡4제(상류)_통관본체및토공(차수벽상단없음)_수로덮개(좌1)(상)_상류-수로" xfId="1129"/>
    <cellStyle name="_도곡2교 교대 수량_강곡4제(상류)_통관본체및토공(차수벽상단없음)_수로덮개(좌1)(상)_상류-수로_1-1공구" xfId="1130"/>
    <cellStyle name="_도곡2교 교대 수량_상달취입보수량(수정)" xfId="1131"/>
    <cellStyle name="_도곡2교 교대 수량_상류-수로" xfId="1132"/>
    <cellStyle name="_도곡2교 교대 수량_상류-수로_00-1지구" xfId="1133"/>
    <cellStyle name="_도곡2교 교대 수량_상류-수로_1지구" xfId="1134"/>
    <cellStyle name="_도곡2교 교대 수량_상류-수로_상류-수로" xfId="1135"/>
    <cellStyle name="_도곡2교 교대 수량_상류-수로_상류-수로_1-1공구" xfId="1136"/>
    <cellStyle name="_도곡2교 교대 수량_수로덮개(우2)(상)" xfId="1137"/>
    <cellStyle name="_도곡2교 교대 수량_수로덮개(우2)(상)_00-1지구" xfId="1138"/>
    <cellStyle name="_도곡2교 교대 수량_수로덮개(우2)(상)_1지구" xfId="1139"/>
    <cellStyle name="_도곡2교 교대 수량_수로덮개(우2)(상)_상류-수로" xfId="1140"/>
    <cellStyle name="_도곡2교 교대 수량_수로덮개(우2)(상)_상류-수로_1-1공구" xfId="1141"/>
    <cellStyle name="_도곡2교 교대 수량_수로덮개(좌1)(상)" xfId="1142"/>
    <cellStyle name="_도곡2교 교대 수량_수로덮개(좌1)(상)_00-1지구" xfId="1143"/>
    <cellStyle name="_도곡2교 교대 수량_수로덮개(좌1)(상)_1지구" xfId="1144"/>
    <cellStyle name="_도곡2교 교대 수량_수로덮개(좌1)(상)_상류-수로" xfId="1145"/>
    <cellStyle name="_도곡2교 교대 수량_수로덮개(좌1)(상)_상류-수로_1-1공구" xfId="1146"/>
    <cellStyle name="_도곡2교 교대 수량_암거수량" xfId="1147"/>
    <cellStyle name="_도곡2교 교대 수량_암거수량(2)" xfId="1148"/>
    <cellStyle name="_도곡2교 교대 수량_암거수량(2)_1-1공구" xfId="1149"/>
    <cellStyle name="_도곡2교 교대 수량_암거수량(2)_강곡4제(상류)" xfId="1150"/>
    <cellStyle name="_도곡2교 교대 수량_암거수량(2)_강곡4제(상류)_1-1공구" xfId="1151"/>
    <cellStyle name="_도곡2교 교대 수량_암거수량(2)_강곡4제(상류)_상달취입보수량(수정)" xfId="1152"/>
    <cellStyle name="_도곡2교 교대 수량_암거수량(2)_강곡4제(상류)_상류-수로" xfId="1153"/>
    <cellStyle name="_도곡2교 교대 수량_암거수량(2)_강곡4제(상류)_상류-수로_00-1지구" xfId="1154"/>
    <cellStyle name="_도곡2교 교대 수량_암거수량(2)_강곡4제(상류)_상류-수로_1지구" xfId="1155"/>
    <cellStyle name="_도곡2교 교대 수량_암거수량(2)_강곡4제(상류)_상류-수로_상류-수로" xfId="1156"/>
    <cellStyle name="_도곡2교 교대 수량_암거수량(2)_강곡4제(상류)_상류-수로_상류-수로_1-1공구" xfId="1157"/>
    <cellStyle name="_도곡2교 교대 수량_암거수량(2)_강곡4제(상류)_수로덮개(우2)(상)" xfId="1158"/>
    <cellStyle name="_도곡2교 교대 수량_암거수량(2)_강곡4제(상류)_수로덮개(우2)(상)_00-1지구" xfId="1159"/>
    <cellStyle name="_도곡2교 교대 수량_암거수량(2)_강곡4제(상류)_수로덮개(우2)(상)_1지구" xfId="1160"/>
    <cellStyle name="_도곡2교 교대 수량_암거수량(2)_강곡4제(상류)_수로덮개(우2)(상)_상류-수로" xfId="1161"/>
    <cellStyle name="_도곡2교 교대 수량_암거수량(2)_강곡4제(상류)_수로덮개(우2)(상)_상류-수로_1-1공구" xfId="1162"/>
    <cellStyle name="_도곡2교 교대 수량_암거수량(2)_강곡4제(상류)_수로덮개(좌1)(상)" xfId="1163"/>
    <cellStyle name="_도곡2교 교대 수량_암거수량(2)_강곡4제(상류)_수로덮개(좌1)(상)_00-1지구" xfId="1164"/>
    <cellStyle name="_도곡2교 교대 수량_암거수량(2)_강곡4제(상류)_수로덮개(좌1)(상)_1지구" xfId="1165"/>
    <cellStyle name="_도곡2교 교대 수량_암거수량(2)_강곡4제(상류)_수로덮개(좌1)(상)_상류-수로" xfId="1166"/>
    <cellStyle name="_도곡2교 교대 수량_암거수량(2)_강곡4제(상류)_수로덮개(좌1)(상)_상류-수로_1-1공구" xfId="1167"/>
    <cellStyle name="_도곡2교 교대 수량_암거수량(2)_강곡4제(상류)_통관본체및토공(차수벽상단없음)" xfId="1168"/>
    <cellStyle name="_도곡2교 교대 수량_암거수량(2)_강곡4제(상류)_통관본체및토공(차수벽상단없음)_1-1공구" xfId="1169"/>
    <cellStyle name="_도곡2교 교대 수량_암거수량(2)_강곡4제(상류)_통관본체및토공(차수벽상단없음)_상달취입보수량(수정)" xfId="1170"/>
    <cellStyle name="_도곡2교 교대 수량_암거수량(2)_강곡4제(상류)_통관본체및토공(차수벽상단없음)_상류-수로" xfId="1171"/>
    <cellStyle name="_도곡2교 교대 수량_암거수량(2)_강곡4제(상류)_통관본체및토공(차수벽상단없음)_상류-수로_00-1지구" xfId="1172"/>
    <cellStyle name="_도곡2교 교대 수량_암거수량(2)_강곡4제(상류)_통관본체및토공(차수벽상단없음)_상류-수로_1지구" xfId="1173"/>
    <cellStyle name="_도곡2교 교대 수량_암거수량(2)_강곡4제(상류)_통관본체및토공(차수벽상단없음)_상류-수로_상류-수로" xfId="1174"/>
    <cellStyle name="_도곡2교 교대 수량_암거수량(2)_강곡4제(상류)_통관본체및토공(차수벽상단없음)_상류-수로_상류-수로_1-1공구" xfId="1175"/>
    <cellStyle name="_도곡2교 교대 수량_암거수량(2)_강곡4제(상류)_통관본체및토공(차수벽상단없음)_수로덮개(우2)(상)" xfId="1176"/>
    <cellStyle name="_도곡2교 교대 수량_암거수량(2)_강곡4제(상류)_통관본체및토공(차수벽상단없음)_수로덮개(우2)(상)_00-1지구" xfId="1177"/>
    <cellStyle name="_도곡2교 교대 수량_암거수량(2)_강곡4제(상류)_통관본체및토공(차수벽상단없음)_수로덮개(우2)(상)_1지구" xfId="1178"/>
    <cellStyle name="_도곡2교 교대 수량_암거수량(2)_강곡4제(상류)_통관본체및토공(차수벽상단없음)_수로덮개(우2)(상)_상류-수로" xfId="1179"/>
    <cellStyle name="_도곡2교 교대 수량_암거수량(2)_강곡4제(상류)_통관본체및토공(차수벽상단없음)_수로덮개(우2)(상)_상류-수로_1-1공구" xfId="1180"/>
    <cellStyle name="_도곡2교 교대 수량_암거수량(2)_강곡4제(상류)_통관본체및토공(차수벽상단없음)_수로덮개(좌1)(상)" xfId="1181"/>
    <cellStyle name="_도곡2교 교대 수량_암거수량(2)_강곡4제(상류)_통관본체및토공(차수벽상단없음)_수로덮개(좌1)(상)_00-1지구" xfId="1182"/>
    <cellStyle name="_도곡2교 교대 수량_암거수량(2)_강곡4제(상류)_통관본체및토공(차수벽상단없음)_수로덮개(좌1)(상)_1지구" xfId="1183"/>
    <cellStyle name="_도곡2교 교대 수량_암거수량(2)_강곡4제(상류)_통관본체및토공(차수벽상단없음)_수로덮개(좌1)(상)_상류-수로" xfId="1184"/>
    <cellStyle name="_도곡2교 교대 수량_암거수량(2)_강곡4제(상류)_통관본체및토공(차수벽상단없음)_수로덮개(좌1)(상)_상류-수로_1-1공구" xfId="1185"/>
    <cellStyle name="_도곡2교 교대 수량_암거수량(2)_상달취입보수량(수정)" xfId="1186"/>
    <cellStyle name="_도곡2교 교대 수량_암거수량(2)_상류-수로" xfId="1187"/>
    <cellStyle name="_도곡2교 교대 수량_암거수량(2)_상류-수로_00-1지구" xfId="1188"/>
    <cellStyle name="_도곡2교 교대 수량_암거수량(2)_상류-수로_1지구" xfId="1189"/>
    <cellStyle name="_도곡2교 교대 수량_암거수량(2)_상류-수로_상류-수로" xfId="1190"/>
    <cellStyle name="_도곡2교 교대 수량_암거수량(2)_상류-수로_상류-수로_1-1공구" xfId="1191"/>
    <cellStyle name="_도곡2교 교대 수량_암거수량(2)_수로덮개(우2)(상)" xfId="1192"/>
    <cellStyle name="_도곡2교 교대 수량_암거수량(2)_수로덮개(우2)(상)_00-1지구" xfId="1193"/>
    <cellStyle name="_도곡2교 교대 수량_암거수량(2)_수로덮개(우2)(상)_1지구" xfId="1194"/>
    <cellStyle name="_도곡2교 교대 수량_암거수량(2)_수로덮개(우2)(상)_상류-수로" xfId="1195"/>
    <cellStyle name="_도곡2교 교대 수량_암거수량(2)_수로덮개(우2)(상)_상류-수로_1-1공구" xfId="1196"/>
    <cellStyle name="_도곡2교 교대 수량_암거수량(2)_수로덮개(좌1)(상)" xfId="1197"/>
    <cellStyle name="_도곡2교 교대 수량_암거수량(2)_수로덮개(좌1)(상)_00-1지구" xfId="1198"/>
    <cellStyle name="_도곡2교 교대 수량_암거수량(2)_수로덮개(좌1)(상)_1지구" xfId="1199"/>
    <cellStyle name="_도곡2교 교대 수량_암거수량(2)_수로덮개(좌1)(상)_상류-수로" xfId="1200"/>
    <cellStyle name="_도곡2교 교대 수량_암거수량(2)_수로덮개(좌1)(상)_상류-수로_1-1공구" xfId="1201"/>
    <cellStyle name="_도곡2교 교대 수량_암거수량(2)_창하 #8(800집수)" xfId="1202"/>
    <cellStyle name="_도곡2교 교대 수량_암거수량(2)_창하 #8(800집수)_1-1공구" xfId="1203"/>
    <cellStyle name="_도곡2교 교대 수량_암거수량(2)_창하 #8(800집수)_상달취입보수량(수정)" xfId="1204"/>
    <cellStyle name="_도곡2교 교대 수량_암거수량(2)_창하 #8(800집수)_상류-수로" xfId="1205"/>
    <cellStyle name="_도곡2교 교대 수량_암거수량(2)_창하 #8(800집수)_상류-수로_00-1지구" xfId="1206"/>
    <cellStyle name="_도곡2교 교대 수량_암거수량(2)_창하 #8(800집수)_상류-수로_1지구" xfId="1207"/>
    <cellStyle name="_도곡2교 교대 수량_암거수량(2)_창하 #8(800집수)_상류-수로_상류-수로" xfId="1208"/>
    <cellStyle name="_도곡2교 교대 수량_암거수량(2)_창하 #8(800집수)_상류-수로_상류-수로_1-1공구" xfId="1209"/>
    <cellStyle name="_도곡2교 교대 수량_암거수량(2)_창하 #8(800집수)_수로덮개(우2)(상)" xfId="1210"/>
    <cellStyle name="_도곡2교 교대 수량_암거수량(2)_창하 #8(800집수)_수로덮개(우2)(상)_00-1지구" xfId="1211"/>
    <cellStyle name="_도곡2교 교대 수량_암거수량(2)_창하 #8(800집수)_수로덮개(우2)(상)_1지구" xfId="1212"/>
    <cellStyle name="_도곡2교 교대 수량_암거수량(2)_창하 #8(800집수)_수로덮개(우2)(상)_상류-수로" xfId="1213"/>
    <cellStyle name="_도곡2교 교대 수량_암거수량(2)_창하 #8(800집수)_수로덮개(우2)(상)_상류-수로_1-1공구" xfId="1214"/>
    <cellStyle name="_도곡2교 교대 수량_암거수량(2)_창하 #8(800집수)_수로덮개(좌1)(상)" xfId="1215"/>
    <cellStyle name="_도곡2교 교대 수량_암거수량(2)_창하 #8(800집수)_수로덮개(좌1)(상)_00-1지구" xfId="1216"/>
    <cellStyle name="_도곡2교 교대 수량_암거수량(2)_창하 #8(800집수)_수로덮개(좌1)(상)_1지구" xfId="1217"/>
    <cellStyle name="_도곡2교 교대 수량_암거수량(2)_창하 #8(800집수)_수로덮개(좌1)(상)_상류-수로" xfId="1218"/>
    <cellStyle name="_도곡2교 교대 수량_암거수량(2)_창하 #8(800집수)_수로덮개(좌1)(상)_상류-수로_1-1공구" xfId="1219"/>
    <cellStyle name="_도곡2교 교대 수량_암거수량(2)_창하 #8(800집수)_통관본체및토공(차수벽상단없음)" xfId="1220"/>
    <cellStyle name="_도곡2교 교대 수량_암거수량(2)_창하 #8(800집수)_통관본체및토공(차수벽상단없음)_1-1공구" xfId="1221"/>
    <cellStyle name="_도곡2교 교대 수량_암거수량(2)_창하 #8(800집수)_통관본체및토공(차수벽상단없음)_상달취입보수량(수정)" xfId="1222"/>
    <cellStyle name="_도곡2교 교대 수량_암거수량(2)_창하 #8(800집수)_통관본체및토공(차수벽상단없음)_상류-수로" xfId="1223"/>
    <cellStyle name="_도곡2교 교대 수량_암거수량(2)_창하 #8(800집수)_통관본체및토공(차수벽상단없음)_상류-수로_00-1지구" xfId="1224"/>
    <cellStyle name="_도곡2교 교대 수량_암거수량(2)_창하 #8(800집수)_통관본체및토공(차수벽상단없음)_상류-수로_1지구" xfId="1225"/>
    <cellStyle name="_도곡2교 교대 수량_암거수량(2)_창하 #8(800집수)_통관본체및토공(차수벽상단없음)_상류-수로_상류-수로" xfId="1226"/>
    <cellStyle name="_도곡2교 교대 수량_암거수량(2)_창하 #8(800집수)_통관본체및토공(차수벽상단없음)_상류-수로_상류-수로_1-1공구" xfId="1227"/>
    <cellStyle name="_도곡2교 교대 수량_암거수량(2)_창하 #8(800집수)_통관본체및토공(차수벽상단없음)_수로덮개(우2)(상)" xfId="1228"/>
    <cellStyle name="_도곡2교 교대 수량_암거수량(2)_창하 #8(800집수)_통관본체및토공(차수벽상단없음)_수로덮개(우2)(상)_00-1지구" xfId="1229"/>
    <cellStyle name="_도곡2교 교대 수량_암거수량(2)_창하 #8(800집수)_통관본체및토공(차수벽상단없음)_수로덮개(우2)(상)_1지구" xfId="1230"/>
    <cellStyle name="_도곡2교 교대 수량_암거수량(2)_창하 #8(800집수)_통관본체및토공(차수벽상단없음)_수로덮개(우2)(상)_상류-수로" xfId="1231"/>
    <cellStyle name="_도곡2교 교대 수량_암거수량(2)_창하 #8(800집수)_통관본체및토공(차수벽상단없음)_수로덮개(우2)(상)_상류-수로_1-1공구" xfId="1232"/>
    <cellStyle name="_도곡2교 교대 수량_암거수량(2)_창하 #8(800집수)_통관본체및토공(차수벽상단없음)_수로덮개(좌1)(상)" xfId="1233"/>
    <cellStyle name="_도곡2교 교대 수량_암거수량(2)_창하 #8(800집수)_통관본체및토공(차수벽상단없음)_수로덮개(좌1)(상)_00-1지구" xfId="1234"/>
    <cellStyle name="_도곡2교 교대 수량_암거수량(2)_창하 #8(800집수)_통관본체및토공(차수벽상단없음)_수로덮개(좌1)(상)_1지구" xfId="1235"/>
    <cellStyle name="_도곡2교 교대 수량_암거수량(2)_창하 #8(800집수)_통관본체및토공(차수벽상단없음)_수로덮개(좌1)(상)_상류-수로" xfId="1236"/>
    <cellStyle name="_도곡2교 교대 수량_암거수량(2)_창하 #8(800집수)_통관본체및토공(차수벽상단없음)_수로덮개(좌1)(상)_상류-수로_1-1공구" xfId="1237"/>
    <cellStyle name="_도곡2교 교대 수량_암거수량_1-1공구" xfId="1238"/>
    <cellStyle name="_도곡2교 교대 수량_암거수량_강곡4제(상류)" xfId="1239"/>
    <cellStyle name="_도곡2교 교대 수량_암거수량_강곡4제(상류)_1-1공구" xfId="1240"/>
    <cellStyle name="_도곡2교 교대 수량_암거수량_강곡4제(상류)_상달취입보수량(수정)" xfId="1241"/>
    <cellStyle name="_도곡2교 교대 수량_암거수량_강곡4제(상류)_상류-수로" xfId="1242"/>
    <cellStyle name="_도곡2교 교대 수량_암거수량_강곡4제(상류)_상류-수로_00-1지구" xfId="1243"/>
    <cellStyle name="_도곡2교 교대 수량_암거수량_강곡4제(상류)_상류-수로_1지구" xfId="1244"/>
    <cellStyle name="_도곡2교 교대 수량_암거수량_강곡4제(상류)_상류-수로_상류-수로" xfId="1245"/>
    <cellStyle name="_도곡2교 교대 수량_암거수량_강곡4제(상류)_상류-수로_상류-수로_1-1공구" xfId="1246"/>
    <cellStyle name="_도곡2교 교대 수량_암거수량_강곡4제(상류)_수로덮개(우2)(상)" xfId="1247"/>
    <cellStyle name="_도곡2교 교대 수량_암거수량_강곡4제(상류)_수로덮개(우2)(상)_00-1지구" xfId="1248"/>
    <cellStyle name="_도곡2교 교대 수량_암거수량_강곡4제(상류)_수로덮개(우2)(상)_1지구" xfId="1249"/>
    <cellStyle name="_도곡2교 교대 수량_암거수량_강곡4제(상류)_수로덮개(우2)(상)_상류-수로" xfId="1250"/>
    <cellStyle name="_도곡2교 교대 수량_암거수량_강곡4제(상류)_수로덮개(우2)(상)_상류-수로_1-1공구" xfId="1251"/>
    <cellStyle name="_도곡2교 교대 수량_암거수량_강곡4제(상류)_수로덮개(좌1)(상)" xfId="1252"/>
    <cellStyle name="_도곡2교 교대 수량_암거수량_강곡4제(상류)_수로덮개(좌1)(상)_00-1지구" xfId="1253"/>
    <cellStyle name="_도곡2교 교대 수량_암거수량_강곡4제(상류)_수로덮개(좌1)(상)_1지구" xfId="1254"/>
    <cellStyle name="_도곡2교 교대 수량_암거수량_강곡4제(상류)_수로덮개(좌1)(상)_상류-수로" xfId="1255"/>
    <cellStyle name="_도곡2교 교대 수량_암거수량_강곡4제(상류)_수로덮개(좌1)(상)_상류-수로_1-1공구" xfId="1256"/>
    <cellStyle name="_도곡2교 교대 수량_암거수량_강곡4제(상류)_통관본체및토공(차수벽상단없음)" xfId="1257"/>
    <cellStyle name="_도곡2교 교대 수량_암거수량_강곡4제(상류)_통관본체및토공(차수벽상단없음)_1-1공구" xfId="1258"/>
    <cellStyle name="_도곡2교 교대 수량_암거수량_강곡4제(상류)_통관본체및토공(차수벽상단없음)_상달취입보수량(수정)" xfId="1259"/>
    <cellStyle name="_도곡2교 교대 수량_암거수량_강곡4제(상류)_통관본체및토공(차수벽상단없음)_상류-수로" xfId="1260"/>
    <cellStyle name="_도곡2교 교대 수량_암거수량_강곡4제(상류)_통관본체및토공(차수벽상단없음)_상류-수로_00-1지구" xfId="1261"/>
    <cellStyle name="_도곡2교 교대 수량_암거수량_강곡4제(상류)_통관본체및토공(차수벽상단없음)_상류-수로_1지구" xfId="1262"/>
    <cellStyle name="_도곡2교 교대 수량_암거수량_강곡4제(상류)_통관본체및토공(차수벽상단없음)_상류-수로_상류-수로" xfId="1263"/>
    <cellStyle name="_도곡2교 교대 수량_암거수량_강곡4제(상류)_통관본체및토공(차수벽상단없음)_상류-수로_상류-수로_1-1공구" xfId="1264"/>
    <cellStyle name="_도곡2교 교대 수량_암거수량_강곡4제(상류)_통관본체및토공(차수벽상단없음)_수로덮개(우2)(상)" xfId="1265"/>
    <cellStyle name="_도곡2교 교대 수량_암거수량_강곡4제(상류)_통관본체및토공(차수벽상단없음)_수로덮개(우2)(상)_00-1지구" xfId="1266"/>
    <cellStyle name="_도곡2교 교대 수량_암거수량_강곡4제(상류)_통관본체및토공(차수벽상단없음)_수로덮개(우2)(상)_1지구" xfId="1267"/>
    <cellStyle name="_도곡2교 교대 수량_암거수량_강곡4제(상류)_통관본체및토공(차수벽상단없음)_수로덮개(우2)(상)_상류-수로" xfId="1268"/>
    <cellStyle name="_도곡2교 교대 수량_암거수량_강곡4제(상류)_통관본체및토공(차수벽상단없음)_수로덮개(우2)(상)_상류-수로_1-1공구" xfId="1269"/>
    <cellStyle name="_도곡2교 교대 수량_암거수량_강곡4제(상류)_통관본체및토공(차수벽상단없음)_수로덮개(좌1)(상)" xfId="1270"/>
    <cellStyle name="_도곡2교 교대 수량_암거수량_강곡4제(상류)_통관본체및토공(차수벽상단없음)_수로덮개(좌1)(상)_00-1지구" xfId="1271"/>
    <cellStyle name="_도곡2교 교대 수량_암거수량_강곡4제(상류)_통관본체및토공(차수벽상단없음)_수로덮개(좌1)(상)_1지구" xfId="1272"/>
    <cellStyle name="_도곡2교 교대 수량_암거수량_강곡4제(상류)_통관본체및토공(차수벽상단없음)_수로덮개(좌1)(상)_상류-수로" xfId="1273"/>
    <cellStyle name="_도곡2교 교대 수량_암거수량_강곡4제(상류)_통관본체및토공(차수벽상단없음)_수로덮개(좌1)(상)_상류-수로_1-1공구" xfId="1274"/>
    <cellStyle name="_도곡2교 교대 수량_암거수량_상달취입보수량(수정)" xfId="1275"/>
    <cellStyle name="_도곡2교 교대 수량_암거수량_상류-수로" xfId="1276"/>
    <cellStyle name="_도곡2교 교대 수량_암거수량_상류-수로_00-1지구" xfId="1277"/>
    <cellStyle name="_도곡2교 교대 수량_암거수량_상류-수로_1지구" xfId="1278"/>
    <cellStyle name="_도곡2교 교대 수량_암거수량_상류-수로_상류-수로" xfId="1279"/>
    <cellStyle name="_도곡2교 교대 수량_암거수량_상류-수로_상류-수로_1-1공구" xfId="1280"/>
    <cellStyle name="_도곡2교 교대 수량_암거수량_수로덮개(우2)(상)" xfId="1281"/>
    <cellStyle name="_도곡2교 교대 수량_암거수량_수로덮개(우2)(상)_00-1지구" xfId="1282"/>
    <cellStyle name="_도곡2교 교대 수량_암거수량_수로덮개(우2)(상)_1지구" xfId="1283"/>
    <cellStyle name="_도곡2교 교대 수량_암거수량_수로덮개(우2)(상)_상류-수로" xfId="1284"/>
    <cellStyle name="_도곡2교 교대 수량_암거수량_수로덮개(우2)(상)_상류-수로_1-1공구" xfId="1285"/>
    <cellStyle name="_도곡2교 교대 수량_암거수량_수로덮개(좌1)(상)" xfId="1286"/>
    <cellStyle name="_도곡2교 교대 수량_암거수량_수로덮개(좌1)(상)_00-1지구" xfId="1287"/>
    <cellStyle name="_도곡2교 교대 수량_암거수량_수로덮개(좌1)(상)_1지구" xfId="1288"/>
    <cellStyle name="_도곡2교 교대 수량_암거수량_수로덮개(좌1)(상)_상류-수로" xfId="1289"/>
    <cellStyle name="_도곡2교 교대 수량_암거수량_수로덮개(좌1)(상)_상류-수로_1-1공구" xfId="1290"/>
    <cellStyle name="_도곡2교 교대 수량_암거수량_창하 #8(800집수)" xfId="1291"/>
    <cellStyle name="_도곡2교 교대 수량_암거수량_창하 #8(800집수)_1-1공구" xfId="1292"/>
    <cellStyle name="_도곡2교 교대 수량_암거수량_창하 #8(800집수)_상달취입보수량(수정)" xfId="1293"/>
    <cellStyle name="_도곡2교 교대 수량_암거수량_창하 #8(800집수)_상류-수로" xfId="1294"/>
    <cellStyle name="_도곡2교 교대 수량_암거수량_창하 #8(800집수)_상류-수로_00-1지구" xfId="1295"/>
    <cellStyle name="_도곡2교 교대 수량_암거수량_창하 #8(800집수)_상류-수로_1지구" xfId="1296"/>
    <cellStyle name="_도곡2교 교대 수량_암거수량_창하 #8(800집수)_상류-수로_상류-수로" xfId="1297"/>
    <cellStyle name="_도곡2교 교대 수량_암거수량_창하 #8(800집수)_상류-수로_상류-수로_1-1공구" xfId="1298"/>
    <cellStyle name="_도곡2교 교대 수량_암거수량_창하 #8(800집수)_수로덮개(우2)(상)" xfId="1299"/>
    <cellStyle name="_도곡2교 교대 수량_암거수량_창하 #8(800집수)_수로덮개(우2)(상)_00-1지구" xfId="1300"/>
    <cellStyle name="_도곡2교 교대 수량_암거수량_창하 #8(800집수)_수로덮개(우2)(상)_1지구" xfId="1301"/>
    <cellStyle name="_도곡2교 교대 수량_암거수량_창하 #8(800집수)_수로덮개(우2)(상)_상류-수로" xfId="1302"/>
    <cellStyle name="_도곡2교 교대 수량_암거수량_창하 #8(800집수)_수로덮개(우2)(상)_상류-수로_1-1공구" xfId="1303"/>
    <cellStyle name="_도곡2교 교대 수량_암거수량_창하 #8(800집수)_수로덮개(좌1)(상)" xfId="1304"/>
    <cellStyle name="_도곡2교 교대 수량_암거수량_창하 #8(800집수)_수로덮개(좌1)(상)_00-1지구" xfId="1305"/>
    <cellStyle name="_도곡2교 교대 수량_암거수량_창하 #8(800집수)_수로덮개(좌1)(상)_1지구" xfId="1306"/>
    <cellStyle name="_도곡2교 교대 수량_암거수량_창하 #8(800집수)_수로덮개(좌1)(상)_상류-수로" xfId="1307"/>
    <cellStyle name="_도곡2교 교대 수량_암거수량_창하 #8(800집수)_수로덮개(좌1)(상)_상류-수로_1-1공구" xfId="1308"/>
    <cellStyle name="_도곡2교 교대 수량_암거수량_창하 #8(800집수)_통관본체및토공(차수벽상단없음)" xfId="1309"/>
    <cellStyle name="_도곡2교 교대 수량_암거수량_창하 #8(800집수)_통관본체및토공(차수벽상단없음)_1-1공구" xfId="1310"/>
    <cellStyle name="_도곡2교 교대 수량_암거수량_창하 #8(800집수)_통관본체및토공(차수벽상단없음)_상달취입보수량(수정)" xfId="1311"/>
    <cellStyle name="_도곡2교 교대 수량_암거수량_창하 #8(800집수)_통관본체및토공(차수벽상단없음)_상류-수로" xfId="1312"/>
    <cellStyle name="_도곡2교 교대 수량_암거수량_창하 #8(800집수)_통관본체및토공(차수벽상단없음)_상류-수로_00-1지구" xfId="1313"/>
    <cellStyle name="_도곡2교 교대 수량_암거수량_창하 #8(800집수)_통관본체및토공(차수벽상단없음)_상류-수로_1지구" xfId="1314"/>
    <cellStyle name="_도곡2교 교대 수량_암거수량_창하 #8(800집수)_통관본체및토공(차수벽상단없음)_상류-수로_상류-수로" xfId="1315"/>
    <cellStyle name="_도곡2교 교대 수량_암거수량_창하 #8(800집수)_통관본체및토공(차수벽상단없음)_상류-수로_상류-수로_1-1공구" xfId="1316"/>
    <cellStyle name="_도곡2교 교대 수량_암거수량_창하 #8(800집수)_통관본체및토공(차수벽상단없음)_수로덮개(우2)(상)" xfId="1317"/>
    <cellStyle name="_도곡2교 교대 수량_암거수량_창하 #8(800집수)_통관본체및토공(차수벽상단없음)_수로덮개(우2)(상)_00-1지구" xfId="1318"/>
    <cellStyle name="_도곡2교 교대 수량_암거수량_창하 #8(800집수)_통관본체및토공(차수벽상단없음)_수로덮개(우2)(상)_1지구" xfId="1319"/>
    <cellStyle name="_도곡2교 교대 수량_암거수량_창하 #8(800집수)_통관본체및토공(차수벽상단없음)_수로덮개(우2)(상)_상류-수로" xfId="1320"/>
    <cellStyle name="_도곡2교 교대 수량_암거수량_창하 #8(800집수)_통관본체및토공(차수벽상단없음)_수로덮개(우2)(상)_상류-수로_1-1공구" xfId="1321"/>
    <cellStyle name="_도곡2교 교대 수량_암거수량_창하 #8(800집수)_통관본체및토공(차수벽상단없음)_수로덮개(좌1)(상)" xfId="1322"/>
    <cellStyle name="_도곡2교 교대 수량_암거수량_창하 #8(800집수)_통관본체및토공(차수벽상단없음)_수로덮개(좌1)(상)_00-1지구" xfId="1323"/>
    <cellStyle name="_도곡2교 교대 수량_암거수량_창하 #8(800집수)_통관본체및토공(차수벽상단없음)_수로덮개(좌1)(상)_1지구" xfId="1324"/>
    <cellStyle name="_도곡2교 교대 수량_암거수량_창하 #8(800집수)_통관본체및토공(차수벽상단없음)_수로덮개(좌1)(상)_상류-수로" xfId="1325"/>
    <cellStyle name="_도곡2교 교대 수량_암거수량_창하 #8(800집수)_통관본체및토공(차수벽상단없음)_수로덮개(좌1)(상)_상류-수로_1-1공구" xfId="1326"/>
    <cellStyle name="_도곡2교 교대 수량_창하 #8(800집수)" xfId="1327"/>
    <cellStyle name="_도곡2교 교대 수량_창하 #8(800집수)_1-1공구" xfId="1328"/>
    <cellStyle name="_도곡2교 교대 수량_창하 #8(800집수)_상달취입보수량(수정)" xfId="1329"/>
    <cellStyle name="_도곡2교 교대 수량_창하 #8(800집수)_상류-수로" xfId="1330"/>
    <cellStyle name="_도곡2교 교대 수량_창하 #8(800집수)_상류-수로_00-1지구" xfId="1331"/>
    <cellStyle name="_도곡2교 교대 수량_창하 #8(800집수)_상류-수로_1지구" xfId="1332"/>
    <cellStyle name="_도곡2교 교대 수량_창하 #8(800집수)_상류-수로_상류-수로" xfId="1333"/>
    <cellStyle name="_도곡2교 교대 수량_창하 #8(800집수)_상류-수로_상류-수로_1-1공구" xfId="1334"/>
    <cellStyle name="_도곡2교 교대 수량_창하 #8(800집수)_수로덮개(우2)(상)" xfId="1335"/>
    <cellStyle name="_도곡2교 교대 수량_창하 #8(800집수)_수로덮개(우2)(상)_00-1지구" xfId="1336"/>
    <cellStyle name="_도곡2교 교대 수량_창하 #8(800집수)_수로덮개(우2)(상)_1지구" xfId="1337"/>
    <cellStyle name="_도곡2교 교대 수량_창하 #8(800집수)_수로덮개(우2)(상)_상류-수로" xfId="1338"/>
    <cellStyle name="_도곡2교 교대 수량_창하 #8(800집수)_수로덮개(우2)(상)_상류-수로_1-1공구" xfId="1339"/>
    <cellStyle name="_도곡2교 교대 수량_창하 #8(800집수)_수로덮개(좌1)(상)" xfId="1340"/>
    <cellStyle name="_도곡2교 교대 수량_창하 #8(800집수)_수로덮개(좌1)(상)_00-1지구" xfId="1341"/>
    <cellStyle name="_도곡2교 교대 수량_창하 #8(800집수)_수로덮개(좌1)(상)_1지구" xfId="1342"/>
    <cellStyle name="_도곡2교 교대 수량_창하 #8(800집수)_수로덮개(좌1)(상)_상류-수로" xfId="1343"/>
    <cellStyle name="_도곡2교 교대 수량_창하 #8(800집수)_수로덮개(좌1)(상)_상류-수로_1-1공구" xfId="1344"/>
    <cellStyle name="_도곡2교 교대 수량_창하 #8(800집수)_통관본체및토공(차수벽상단없음)" xfId="1345"/>
    <cellStyle name="_도곡2교 교대 수량_창하 #8(800집수)_통관본체및토공(차수벽상단없음)_1-1공구" xfId="1346"/>
    <cellStyle name="_도곡2교 교대 수량_창하 #8(800집수)_통관본체및토공(차수벽상단없음)_상달취입보수량(수정)" xfId="1347"/>
    <cellStyle name="_도곡2교 교대 수량_창하 #8(800집수)_통관본체및토공(차수벽상단없음)_상류-수로" xfId="1348"/>
    <cellStyle name="_도곡2교 교대 수량_창하 #8(800집수)_통관본체및토공(차수벽상단없음)_상류-수로_00-1지구" xfId="1349"/>
    <cellStyle name="_도곡2교 교대 수량_창하 #8(800집수)_통관본체및토공(차수벽상단없음)_상류-수로_1지구" xfId="1350"/>
    <cellStyle name="_도곡2교 교대 수량_창하 #8(800집수)_통관본체및토공(차수벽상단없음)_상류-수로_상류-수로" xfId="1351"/>
    <cellStyle name="_도곡2교 교대 수량_창하 #8(800집수)_통관본체및토공(차수벽상단없음)_상류-수로_상류-수로_1-1공구" xfId="1352"/>
    <cellStyle name="_도곡2교 교대 수량_창하 #8(800집수)_통관본체및토공(차수벽상단없음)_수로덮개(우2)(상)" xfId="1353"/>
    <cellStyle name="_도곡2교 교대 수량_창하 #8(800집수)_통관본체및토공(차수벽상단없음)_수로덮개(우2)(상)_00-1지구" xfId="1354"/>
    <cellStyle name="_도곡2교 교대 수량_창하 #8(800집수)_통관본체및토공(차수벽상단없음)_수로덮개(우2)(상)_1지구" xfId="1355"/>
    <cellStyle name="_도곡2교 교대 수량_창하 #8(800집수)_통관본체및토공(차수벽상단없음)_수로덮개(우2)(상)_상류-수로" xfId="1356"/>
    <cellStyle name="_도곡2교 교대 수량_창하 #8(800집수)_통관본체및토공(차수벽상단없음)_수로덮개(우2)(상)_상류-수로_1-1공구" xfId="1357"/>
    <cellStyle name="_도곡2교 교대 수량_창하 #8(800집수)_통관본체및토공(차수벽상단없음)_수로덮개(좌1)(상)" xfId="1358"/>
    <cellStyle name="_도곡2교 교대 수량_창하 #8(800집수)_통관본체및토공(차수벽상단없음)_수로덮개(좌1)(상)_00-1지구" xfId="1359"/>
    <cellStyle name="_도곡2교 교대 수량_창하 #8(800집수)_통관본체및토공(차수벽상단없음)_수로덮개(좌1)(상)_1지구" xfId="1360"/>
    <cellStyle name="_도곡2교 교대 수량_창하 #8(800집수)_통관본체및토공(차수벽상단없음)_수로덮개(좌1)(상)_상류-수로" xfId="1361"/>
    <cellStyle name="_도곡2교 교대 수량_창하 #8(800집수)_통관본체및토공(차수벽상단없음)_수로덮개(좌1)(상)_상류-수로_1-1공구" xfId="1362"/>
    <cellStyle name="_도곡2교 교대(종점) 수량" xfId="1363"/>
    <cellStyle name="_도곡2교 교대(종점) 수량_1-1공구" xfId="1364"/>
    <cellStyle name="_도곡2교 교대(종점) 수량_강곡4제(상류)" xfId="1365"/>
    <cellStyle name="_도곡2교 교대(종점) 수량_강곡4제(상류)_1-1공구" xfId="1366"/>
    <cellStyle name="_도곡2교 교대(종점) 수량_강곡4제(상류)_상달취입보수량(수정)" xfId="1367"/>
    <cellStyle name="_도곡2교 교대(종점) 수량_강곡4제(상류)_상류-수로" xfId="1368"/>
    <cellStyle name="_도곡2교 교대(종점) 수량_강곡4제(상류)_상류-수로_00-1지구" xfId="1369"/>
    <cellStyle name="_도곡2교 교대(종점) 수량_강곡4제(상류)_상류-수로_1지구" xfId="1370"/>
    <cellStyle name="_도곡2교 교대(종점) 수량_강곡4제(상류)_상류-수로_상류-수로" xfId="1371"/>
    <cellStyle name="_도곡2교 교대(종점) 수량_강곡4제(상류)_상류-수로_상류-수로_1-1공구" xfId="1372"/>
    <cellStyle name="_도곡2교 교대(종점) 수량_강곡4제(상류)_수로덮개(우2)(상)" xfId="1373"/>
    <cellStyle name="_도곡2교 교대(종점) 수량_강곡4제(상류)_수로덮개(우2)(상)_00-1지구" xfId="1374"/>
    <cellStyle name="_도곡2교 교대(종점) 수량_강곡4제(상류)_수로덮개(우2)(상)_1지구" xfId="1375"/>
    <cellStyle name="_도곡2교 교대(종점) 수량_강곡4제(상류)_수로덮개(우2)(상)_상류-수로" xfId="1376"/>
    <cellStyle name="_도곡2교 교대(종점) 수량_강곡4제(상류)_수로덮개(우2)(상)_상류-수로_1-1공구" xfId="1377"/>
    <cellStyle name="_도곡2교 교대(종점) 수량_강곡4제(상류)_수로덮개(좌1)(상)" xfId="1378"/>
    <cellStyle name="_도곡2교 교대(종점) 수량_강곡4제(상류)_수로덮개(좌1)(상)_00-1지구" xfId="1379"/>
    <cellStyle name="_도곡2교 교대(종점) 수량_강곡4제(상류)_수로덮개(좌1)(상)_1지구" xfId="1380"/>
    <cellStyle name="_도곡2교 교대(종점) 수량_강곡4제(상류)_수로덮개(좌1)(상)_상류-수로" xfId="1381"/>
    <cellStyle name="_도곡2교 교대(종점) 수량_강곡4제(상류)_수로덮개(좌1)(상)_상류-수로_1-1공구" xfId="1382"/>
    <cellStyle name="_도곡2교 교대(종점) 수량_강곡4제(상류)_통관본체및토공(차수벽상단없음)" xfId="1383"/>
    <cellStyle name="_도곡2교 교대(종점) 수량_강곡4제(상류)_통관본체및토공(차수벽상단없음)_1-1공구" xfId="1384"/>
    <cellStyle name="_도곡2교 교대(종점) 수량_강곡4제(상류)_통관본체및토공(차수벽상단없음)_상달취입보수량(수정)" xfId="1385"/>
    <cellStyle name="_도곡2교 교대(종점) 수량_강곡4제(상류)_통관본체및토공(차수벽상단없음)_상류-수로" xfId="1386"/>
    <cellStyle name="_도곡2교 교대(종점) 수량_강곡4제(상류)_통관본체및토공(차수벽상단없음)_상류-수로_00-1지구" xfId="1387"/>
    <cellStyle name="_도곡2교 교대(종점) 수량_강곡4제(상류)_통관본체및토공(차수벽상단없음)_상류-수로_1지구" xfId="1388"/>
    <cellStyle name="_도곡2교 교대(종점) 수량_강곡4제(상류)_통관본체및토공(차수벽상단없음)_상류-수로_상류-수로" xfId="1389"/>
    <cellStyle name="_도곡2교 교대(종점) 수량_강곡4제(상류)_통관본체및토공(차수벽상단없음)_상류-수로_상류-수로_1-1공구" xfId="1390"/>
    <cellStyle name="_도곡2교 교대(종점) 수량_강곡4제(상류)_통관본체및토공(차수벽상단없음)_수로덮개(우2)(상)" xfId="1391"/>
    <cellStyle name="_도곡2교 교대(종점) 수량_강곡4제(상류)_통관본체및토공(차수벽상단없음)_수로덮개(우2)(상)_00-1지구" xfId="1392"/>
    <cellStyle name="_도곡2교 교대(종점) 수량_강곡4제(상류)_통관본체및토공(차수벽상단없음)_수로덮개(우2)(상)_1지구" xfId="1393"/>
    <cellStyle name="_도곡2교 교대(종점) 수량_강곡4제(상류)_통관본체및토공(차수벽상단없음)_수로덮개(우2)(상)_상류-수로" xfId="1394"/>
    <cellStyle name="_도곡2교 교대(종점) 수량_강곡4제(상류)_통관본체및토공(차수벽상단없음)_수로덮개(우2)(상)_상류-수로_1-1공구" xfId="1395"/>
    <cellStyle name="_도곡2교 교대(종점) 수량_강곡4제(상류)_통관본체및토공(차수벽상단없음)_수로덮개(좌1)(상)" xfId="1396"/>
    <cellStyle name="_도곡2교 교대(종점) 수량_강곡4제(상류)_통관본체및토공(차수벽상단없음)_수로덮개(좌1)(상)_00-1지구" xfId="1397"/>
    <cellStyle name="_도곡2교 교대(종점) 수량_강곡4제(상류)_통관본체및토공(차수벽상단없음)_수로덮개(좌1)(상)_1지구" xfId="1398"/>
    <cellStyle name="_도곡2교 교대(종점) 수량_강곡4제(상류)_통관본체및토공(차수벽상단없음)_수로덮개(좌1)(상)_상류-수로" xfId="1399"/>
    <cellStyle name="_도곡2교 교대(종점) 수량_강곡4제(상류)_통관본체및토공(차수벽상단없음)_수로덮개(좌1)(상)_상류-수로_1-1공구" xfId="1400"/>
    <cellStyle name="_도곡2교 교대(종점) 수량_상달취입보수량(수정)" xfId="1401"/>
    <cellStyle name="_도곡2교 교대(종점) 수량_상류-수로" xfId="1402"/>
    <cellStyle name="_도곡2교 교대(종점) 수량_상류-수로_00-1지구" xfId="1403"/>
    <cellStyle name="_도곡2교 교대(종점) 수량_상류-수로_1지구" xfId="1404"/>
    <cellStyle name="_도곡2교 교대(종점) 수량_상류-수로_상류-수로" xfId="1405"/>
    <cellStyle name="_도곡2교 교대(종점) 수량_상류-수로_상류-수로_1-1공구" xfId="1406"/>
    <cellStyle name="_도곡2교 교대(종점) 수량_수로덮개(우2)(상)" xfId="1407"/>
    <cellStyle name="_도곡2교 교대(종점) 수량_수로덮개(우2)(상)_00-1지구" xfId="1408"/>
    <cellStyle name="_도곡2교 교대(종점) 수량_수로덮개(우2)(상)_1지구" xfId="1409"/>
    <cellStyle name="_도곡2교 교대(종점) 수량_수로덮개(우2)(상)_상류-수로" xfId="1410"/>
    <cellStyle name="_도곡2교 교대(종점) 수량_수로덮개(우2)(상)_상류-수로_1-1공구" xfId="1411"/>
    <cellStyle name="_도곡2교 교대(종점) 수량_수로덮개(좌1)(상)" xfId="1412"/>
    <cellStyle name="_도곡2교 교대(종점) 수량_수로덮개(좌1)(상)_00-1지구" xfId="1413"/>
    <cellStyle name="_도곡2교 교대(종점) 수량_수로덮개(좌1)(상)_1지구" xfId="1414"/>
    <cellStyle name="_도곡2교 교대(종점) 수량_수로덮개(좌1)(상)_상류-수로" xfId="1415"/>
    <cellStyle name="_도곡2교 교대(종점) 수량_수로덮개(좌1)(상)_상류-수로_1-1공구" xfId="1416"/>
    <cellStyle name="_도곡2교 교대(종점) 수량_암거수량" xfId="1417"/>
    <cellStyle name="_도곡2교 교대(종점) 수량_암거수량(2)" xfId="1418"/>
    <cellStyle name="_도곡2교 교대(종점) 수량_암거수량(2)_1-1공구" xfId="1419"/>
    <cellStyle name="_도곡2교 교대(종점) 수량_암거수량(2)_강곡4제(상류)" xfId="1420"/>
    <cellStyle name="_도곡2교 교대(종점) 수량_암거수량(2)_강곡4제(상류)_1-1공구" xfId="1421"/>
    <cellStyle name="_도곡2교 교대(종점) 수량_암거수량(2)_강곡4제(상류)_상달취입보수량(수정)" xfId="1422"/>
    <cellStyle name="_도곡2교 교대(종점) 수량_암거수량(2)_강곡4제(상류)_상류-수로" xfId="1423"/>
    <cellStyle name="_도곡2교 교대(종점) 수량_암거수량(2)_강곡4제(상류)_상류-수로_00-1지구" xfId="1424"/>
    <cellStyle name="_도곡2교 교대(종점) 수량_암거수량(2)_강곡4제(상류)_상류-수로_1지구" xfId="1425"/>
    <cellStyle name="_도곡2교 교대(종점) 수량_암거수량(2)_강곡4제(상류)_상류-수로_상류-수로" xfId="1426"/>
    <cellStyle name="_도곡2교 교대(종점) 수량_암거수량(2)_강곡4제(상류)_상류-수로_상류-수로_1-1공구" xfId="1427"/>
    <cellStyle name="_도곡2교 교대(종점) 수량_암거수량(2)_강곡4제(상류)_수로덮개(우2)(상)" xfId="1428"/>
    <cellStyle name="_도곡2교 교대(종점) 수량_암거수량(2)_강곡4제(상류)_수로덮개(우2)(상)_00-1지구" xfId="1429"/>
    <cellStyle name="_도곡2교 교대(종점) 수량_암거수량(2)_강곡4제(상류)_수로덮개(우2)(상)_1지구" xfId="1430"/>
    <cellStyle name="_도곡2교 교대(종점) 수량_암거수량(2)_강곡4제(상류)_수로덮개(우2)(상)_상류-수로" xfId="1431"/>
    <cellStyle name="_도곡2교 교대(종점) 수량_암거수량(2)_강곡4제(상류)_수로덮개(우2)(상)_상류-수로_1-1공구" xfId="1432"/>
    <cellStyle name="_도곡2교 교대(종점) 수량_암거수량(2)_강곡4제(상류)_수로덮개(좌1)(상)" xfId="1433"/>
    <cellStyle name="_도곡2교 교대(종점) 수량_암거수량(2)_강곡4제(상류)_수로덮개(좌1)(상)_00-1지구" xfId="1434"/>
    <cellStyle name="_도곡2교 교대(종점) 수량_암거수량(2)_강곡4제(상류)_수로덮개(좌1)(상)_1지구" xfId="1435"/>
    <cellStyle name="_도곡2교 교대(종점) 수량_암거수량(2)_강곡4제(상류)_수로덮개(좌1)(상)_상류-수로" xfId="1436"/>
    <cellStyle name="_도곡2교 교대(종점) 수량_암거수량(2)_강곡4제(상류)_수로덮개(좌1)(상)_상류-수로_1-1공구" xfId="1437"/>
    <cellStyle name="_도곡2교 교대(종점) 수량_암거수량(2)_강곡4제(상류)_통관본체및토공(차수벽상단없음)" xfId="1438"/>
    <cellStyle name="_도곡2교 교대(종점) 수량_암거수량(2)_강곡4제(상류)_통관본체및토공(차수벽상단없음)_1-1공구" xfId="1439"/>
    <cellStyle name="_도곡2교 교대(종점) 수량_암거수량(2)_강곡4제(상류)_통관본체및토공(차수벽상단없음)_상달취입보수량(수정)" xfId="1440"/>
    <cellStyle name="_도곡2교 교대(종점) 수량_암거수량(2)_강곡4제(상류)_통관본체및토공(차수벽상단없음)_상류-수로" xfId="1441"/>
    <cellStyle name="_도곡2교 교대(종점) 수량_암거수량(2)_강곡4제(상류)_통관본체및토공(차수벽상단없음)_상류-수로_00-1지구" xfId="1442"/>
    <cellStyle name="_도곡2교 교대(종점) 수량_암거수량(2)_강곡4제(상류)_통관본체및토공(차수벽상단없음)_상류-수로_1지구" xfId="1443"/>
    <cellStyle name="_도곡2교 교대(종점) 수량_암거수량(2)_강곡4제(상류)_통관본체및토공(차수벽상단없음)_상류-수로_상류-수로" xfId="1444"/>
    <cellStyle name="_도곡2교 교대(종점) 수량_암거수량(2)_강곡4제(상류)_통관본체및토공(차수벽상단없음)_상류-수로_상류-수로_1-1공구" xfId="1445"/>
    <cellStyle name="_도곡2교 교대(종점) 수량_암거수량(2)_강곡4제(상류)_통관본체및토공(차수벽상단없음)_수로덮개(우2)(상)" xfId="1446"/>
    <cellStyle name="_도곡2교 교대(종점) 수량_암거수량(2)_강곡4제(상류)_통관본체및토공(차수벽상단없음)_수로덮개(우2)(상)_00-1지구" xfId="1447"/>
    <cellStyle name="_도곡2교 교대(종점) 수량_암거수량(2)_강곡4제(상류)_통관본체및토공(차수벽상단없음)_수로덮개(우2)(상)_1지구" xfId="1448"/>
    <cellStyle name="_도곡2교 교대(종점) 수량_암거수량(2)_강곡4제(상류)_통관본체및토공(차수벽상단없음)_수로덮개(우2)(상)_상류-수로" xfId="1449"/>
    <cellStyle name="_도곡2교 교대(종점) 수량_암거수량(2)_강곡4제(상류)_통관본체및토공(차수벽상단없음)_수로덮개(우2)(상)_상류-수로_1-1공구" xfId="1450"/>
    <cellStyle name="_도곡2교 교대(종점) 수량_암거수량(2)_강곡4제(상류)_통관본체및토공(차수벽상단없음)_수로덮개(좌1)(상)" xfId="1451"/>
    <cellStyle name="_도곡2교 교대(종점) 수량_암거수량(2)_강곡4제(상류)_통관본체및토공(차수벽상단없음)_수로덮개(좌1)(상)_00-1지구" xfId="1452"/>
    <cellStyle name="_도곡2교 교대(종점) 수량_암거수량(2)_강곡4제(상류)_통관본체및토공(차수벽상단없음)_수로덮개(좌1)(상)_1지구" xfId="1453"/>
    <cellStyle name="_도곡2교 교대(종점) 수량_암거수량(2)_강곡4제(상류)_통관본체및토공(차수벽상단없음)_수로덮개(좌1)(상)_상류-수로" xfId="1454"/>
    <cellStyle name="_도곡2교 교대(종점) 수량_암거수량(2)_강곡4제(상류)_통관본체및토공(차수벽상단없음)_수로덮개(좌1)(상)_상류-수로_1-1공구" xfId="1455"/>
    <cellStyle name="_도곡2교 교대(종점) 수량_암거수량(2)_상달취입보수량(수정)" xfId="1456"/>
    <cellStyle name="_도곡2교 교대(종점) 수량_암거수량(2)_상류-수로" xfId="1457"/>
    <cellStyle name="_도곡2교 교대(종점) 수량_암거수량(2)_상류-수로_00-1지구" xfId="1458"/>
    <cellStyle name="_도곡2교 교대(종점) 수량_암거수량(2)_상류-수로_1지구" xfId="1459"/>
    <cellStyle name="_도곡2교 교대(종점) 수량_암거수량(2)_상류-수로_상류-수로" xfId="1460"/>
    <cellStyle name="_도곡2교 교대(종점) 수량_암거수량(2)_상류-수로_상류-수로_1-1공구" xfId="1461"/>
    <cellStyle name="_도곡2교 교대(종점) 수량_암거수량(2)_수로덮개(우2)(상)" xfId="1462"/>
    <cellStyle name="_도곡2교 교대(종점) 수량_암거수량(2)_수로덮개(우2)(상)_00-1지구" xfId="1463"/>
    <cellStyle name="_도곡2교 교대(종점) 수량_암거수량(2)_수로덮개(우2)(상)_1지구" xfId="1464"/>
    <cellStyle name="_도곡2교 교대(종점) 수량_암거수량(2)_수로덮개(우2)(상)_상류-수로" xfId="1465"/>
    <cellStyle name="_도곡2교 교대(종점) 수량_암거수량(2)_수로덮개(우2)(상)_상류-수로_1-1공구" xfId="1466"/>
    <cellStyle name="_도곡2교 교대(종점) 수량_암거수량(2)_수로덮개(좌1)(상)" xfId="1467"/>
    <cellStyle name="_도곡2교 교대(종점) 수량_암거수량(2)_수로덮개(좌1)(상)_00-1지구" xfId="1468"/>
    <cellStyle name="_도곡2교 교대(종점) 수량_암거수량(2)_수로덮개(좌1)(상)_1지구" xfId="1469"/>
    <cellStyle name="_도곡2교 교대(종점) 수량_암거수량(2)_수로덮개(좌1)(상)_상류-수로" xfId="1470"/>
    <cellStyle name="_도곡2교 교대(종점) 수량_암거수량(2)_수로덮개(좌1)(상)_상류-수로_1-1공구" xfId="1471"/>
    <cellStyle name="_도곡2교 교대(종점) 수량_암거수량(2)_창하 #8(800집수)" xfId="1472"/>
    <cellStyle name="_도곡2교 교대(종점) 수량_암거수량(2)_창하 #8(800집수)_1-1공구" xfId="1473"/>
    <cellStyle name="_도곡2교 교대(종점) 수량_암거수량(2)_창하 #8(800집수)_상달취입보수량(수정)" xfId="1474"/>
    <cellStyle name="_도곡2교 교대(종점) 수량_암거수량(2)_창하 #8(800집수)_상류-수로" xfId="1475"/>
    <cellStyle name="_도곡2교 교대(종점) 수량_암거수량(2)_창하 #8(800집수)_상류-수로_00-1지구" xfId="1476"/>
    <cellStyle name="_도곡2교 교대(종점) 수량_암거수량(2)_창하 #8(800집수)_상류-수로_1지구" xfId="1477"/>
    <cellStyle name="_도곡2교 교대(종점) 수량_암거수량(2)_창하 #8(800집수)_상류-수로_상류-수로" xfId="1478"/>
    <cellStyle name="_도곡2교 교대(종점) 수량_암거수량(2)_창하 #8(800집수)_상류-수로_상류-수로_1-1공구" xfId="1479"/>
    <cellStyle name="_도곡2교 교대(종점) 수량_암거수량(2)_창하 #8(800집수)_수로덮개(우2)(상)" xfId="1480"/>
    <cellStyle name="_도곡2교 교대(종점) 수량_암거수량(2)_창하 #8(800집수)_수로덮개(우2)(상)_00-1지구" xfId="1481"/>
    <cellStyle name="_도곡2교 교대(종점) 수량_암거수량(2)_창하 #8(800집수)_수로덮개(우2)(상)_1지구" xfId="1482"/>
    <cellStyle name="_도곡2교 교대(종점) 수량_암거수량(2)_창하 #8(800집수)_수로덮개(우2)(상)_상류-수로" xfId="1483"/>
    <cellStyle name="_도곡2교 교대(종점) 수량_암거수량(2)_창하 #8(800집수)_수로덮개(우2)(상)_상류-수로_1-1공구" xfId="1484"/>
    <cellStyle name="_도곡2교 교대(종점) 수량_암거수량(2)_창하 #8(800집수)_수로덮개(좌1)(상)" xfId="1485"/>
    <cellStyle name="_도곡2교 교대(종점) 수량_암거수량(2)_창하 #8(800집수)_수로덮개(좌1)(상)_00-1지구" xfId="1486"/>
    <cellStyle name="_도곡2교 교대(종점) 수량_암거수량(2)_창하 #8(800집수)_수로덮개(좌1)(상)_1지구" xfId="1487"/>
    <cellStyle name="_도곡2교 교대(종점) 수량_암거수량(2)_창하 #8(800집수)_수로덮개(좌1)(상)_상류-수로" xfId="1488"/>
    <cellStyle name="_도곡2교 교대(종점) 수량_암거수량(2)_창하 #8(800집수)_수로덮개(좌1)(상)_상류-수로_1-1공구" xfId="1489"/>
    <cellStyle name="_도곡2교 교대(종점) 수량_암거수량(2)_창하 #8(800집수)_통관본체및토공(차수벽상단없음)" xfId="1490"/>
    <cellStyle name="_도곡2교 교대(종점) 수량_암거수량(2)_창하 #8(800집수)_통관본체및토공(차수벽상단없음)_1-1공구" xfId="1491"/>
    <cellStyle name="_도곡2교 교대(종점) 수량_암거수량(2)_창하 #8(800집수)_통관본체및토공(차수벽상단없음)_상달취입보수량(수정)" xfId="1492"/>
    <cellStyle name="_도곡2교 교대(종점) 수량_암거수량(2)_창하 #8(800집수)_통관본체및토공(차수벽상단없음)_상류-수로" xfId="1493"/>
    <cellStyle name="_도곡2교 교대(종점) 수량_암거수량(2)_창하 #8(800집수)_통관본체및토공(차수벽상단없음)_상류-수로_00-1지구" xfId="1494"/>
    <cellStyle name="_도곡2교 교대(종점) 수량_암거수량(2)_창하 #8(800집수)_통관본체및토공(차수벽상단없음)_상류-수로_1지구" xfId="1495"/>
    <cellStyle name="_도곡2교 교대(종점) 수량_암거수량(2)_창하 #8(800집수)_통관본체및토공(차수벽상단없음)_상류-수로_상류-수로" xfId="1496"/>
    <cellStyle name="_도곡2교 교대(종점) 수량_암거수량(2)_창하 #8(800집수)_통관본체및토공(차수벽상단없음)_상류-수로_상류-수로_1-1공구" xfId="1497"/>
    <cellStyle name="_도곡2교 교대(종점) 수량_암거수량(2)_창하 #8(800집수)_통관본체및토공(차수벽상단없음)_수로덮개(우2)(상)" xfId="1498"/>
    <cellStyle name="_도곡2교 교대(종점) 수량_암거수량(2)_창하 #8(800집수)_통관본체및토공(차수벽상단없음)_수로덮개(우2)(상)_00-1지구" xfId="1499"/>
    <cellStyle name="_도곡2교 교대(종점) 수량_암거수량(2)_창하 #8(800집수)_통관본체및토공(차수벽상단없음)_수로덮개(우2)(상)_1지구" xfId="1500"/>
    <cellStyle name="_도곡2교 교대(종점) 수량_암거수량(2)_창하 #8(800집수)_통관본체및토공(차수벽상단없음)_수로덮개(우2)(상)_상류-수로" xfId="1501"/>
    <cellStyle name="_도곡2교 교대(종점) 수량_암거수량(2)_창하 #8(800집수)_통관본체및토공(차수벽상단없음)_수로덮개(우2)(상)_상류-수로_1-1공구" xfId="1502"/>
    <cellStyle name="_도곡2교 교대(종점) 수량_암거수량(2)_창하 #8(800집수)_통관본체및토공(차수벽상단없음)_수로덮개(좌1)(상)" xfId="1503"/>
    <cellStyle name="_도곡2교 교대(종점) 수량_암거수량(2)_창하 #8(800집수)_통관본체및토공(차수벽상단없음)_수로덮개(좌1)(상)_00-1지구" xfId="1504"/>
    <cellStyle name="_도곡2교 교대(종점) 수량_암거수량(2)_창하 #8(800집수)_통관본체및토공(차수벽상단없음)_수로덮개(좌1)(상)_1지구" xfId="1505"/>
    <cellStyle name="_도곡2교 교대(종점) 수량_암거수량(2)_창하 #8(800집수)_통관본체및토공(차수벽상단없음)_수로덮개(좌1)(상)_상류-수로" xfId="1506"/>
    <cellStyle name="_도곡2교 교대(종점) 수량_암거수량(2)_창하 #8(800집수)_통관본체및토공(차수벽상단없음)_수로덮개(좌1)(상)_상류-수로_1-1공구" xfId="1507"/>
    <cellStyle name="_도곡2교 교대(종점) 수량_암거수량_1-1공구" xfId="1508"/>
    <cellStyle name="_도곡2교 교대(종점) 수량_암거수량_강곡4제(상류)" xfId="1509"/>
    <cellStyle name="_도곡2교 교대(종점) 수량_암거수량_강곡4제(상류)_1-1공구" xfId="1510"/>
    <cellStyle name="_도곡2교 교대(종점) 수량_암거수량_강곡4제(상류)_상달취입보수량(수정)" xfId="1511"/>
    <cellStyle name="_도곡2교 교대(종점) 수량_암거수량_강곡4제(상류)_상류-수로" xfId="1512"/>
    <cellStyle name="_도곡2교 교대(종점) 수량_암거수량_강곡4제(상류)_상류-수로_00-1지구" xfId="1513"/>
    <cellStyle name="_도곡2교 교대(종점) 수량_암거수량_강곡4제(상류)_상류-수로_1지구" xfId="1514"/>
    <cellStyle name="_도곡2교 교대(종점) 수량_암거수량_강곡4제(상류)_상류-수로_상류-수로" xfId="1515"/>
    <cellStyle name="_도곡2교 교대(종점) 수량_암거수량_강곡4제(상류)_상류-수로_상류-수로_1-1공구" xfId="1516"/>
    <cellStyle name="_도곡2교 교대(종점) 수량_암거수량_강곡4제(상류)_수로덮개(우2)(상)" xfId="1517"/>
    <cellStyle name="_도곡2교 교대(종점) 수량_암거수량_강곡4제(상류)_수로덮개(우2)(상)_00-1지구" xfId="1518"/>
    <cellStyle name="_도곡2교 교대(종점) 수량_암거수량_강곡4제(상류)_수로덮개(우2)(상)_1지구" xfId="1519"/>
    <cellStyle name="_도곡2교 교대(종점) 수량_암거수량_강곡4제(상류)_수로덮개(우2)(상)_상류-수로" xfId="1520"/>
    <cellStyle name="_도곡2교 교대(종점) 수량_암거수량_강곡4제(상류)_수로덮개(우2)(상)_상류-수로_1-1공구" xfId="1521"/>
    <cellStyle name="_도곡2교 교대(종점) 수량_암거수량_강곡4제(상류)_수로덮개(좌1)(상)" xfId="1522"/>
    <cellStyle name="_도곡2교 교대(종점) 수량_암거수량_강곡4제(상류)_수로덮개(좌1)(상)_00-1지구" xfId="1523"/>
    <cellStyle name="_도곡2교 교대(종점) 수량_암거수량_강곡4제(상류)_수로덮개(좌1)(상)_1지구" xfId="1524"/>
    <cellStyle name="_도곡2교 교대(종점) 수량_암거수량_강곡4제(상류)_수로덮개(좌1)(상)_상류-수로" xfId="1525"/>
    <cellStyle name="_도곡2교 교대(종점) 수량_암거수량_강곡4제(상류)_수로덮개(좌1)(상)_상류-수로_1-1공구" xfId="1526"/>
    <cellStyle name="_도곡2교 교대(종점) 수량_암거수량_강곡4제(상류)_통관본체및토공(차수벽상단없음)" xfId="1527"/>
    <cellStyle name="_도곡2교 교대(종점) 수량_암거수량_강곡4제(상류)_통관본체및토공(차수벽상단없음)_1-1공구" xfId="1528"/>
    <cellStyle name="_도곡2교 교대(종점) 수량_암거수량_강곡4제(상류)_통관본체및토공(차수벽상단없음)_상달취입보수량(수정)" xfId="1529"/>
    <cellStyle name="_도곡2교 교대(종점) 수량_암거수량_강곡4제(상류)_통관본체및토공(차수벽상단없음)_상류-수로" xfId="1530"/>
    <cellStyle name="_도곡2교 교대(종점) 수량_암거수량_강곡4제(상류)_통관본체및토공(차수벽상단없음)_상류-수로_00-1지구" xfId="1531"/>
    <cellStyle name="_도곡2교 교대(종점) 수량_암거수량_강곡4제(상류)_통관본체및토공(차수벽상단없음)_상류-수로_1지구" xfId="1532"/>
    <cellStyle name="_도곡2교 교대(종점) 수량_암거수량_강곡4제(상류)_통관본체및토공(차수벽상단없음)_상류-수로_상류-수로" xfId="1533"/>
    <cellStyle name="_도곡2교 교대(종점) 수량_암거수량_강곡4제(상류)_통관본체및토공(차수벽상단없음)_상류-수로_상류-수로_1-1공구" xfId="1534"/>
    <cellStyle name="_도곡2교 교대(종점) 수량_암거수량_강곡4제(상류)_통관본체및토공(차수벽상단없음)_수로덮개(우2)(상)" xfId="1535"/>
    <cellStyle name="_도곡2교 교대(종점) 수량_암거수량_강곡4제(상류)_통관본체및토공(차수벽상단없음)_수로덮개(우2)(상)_00-1지구" xfId="1536"/>
    <cellStyle name="_도곡2교 교대(종점) 수량_암거수량_강곡4제(상류)_통관본체및토공(차수벽상단없음)_수로덮개(우2)(상)_1지구" xfId="1537"/>
    <cellStyle name="_도곡2교 교대(종점) 수량_암거수량_강곡4제(상류)_통관본체및토공(차수벽상단없음)_수로덮개(우2)(상)_상류-수로" xfId="1538"/>
    <cellStyle name="_도곡2교 교대(종점) 수량_암거수량_강곡4제(상류)_통관본체및토공(차수벽상단없음)_수로덮개(우2)(상)_상류-수로_1-1공구" xfId="1539"/>
    <cellStyle name="_도곡2교 교대(종점) 수량_암거수량_강곡4제(상류)_통관본체및토공(차수벽상단없음)_수로덮개(좌1)(상)" xfId="1540"/>
    <cellStyle name="_도곡2교 교대(종점) 수량_암거수량_강곡4제(상류)_통관본체및토공(차수벽상단없음)_수로덮개(좌1)(상)_00-1지구" xfId="1541"/>
    <cellStyle name="_도곡2교 교대(종점) 수량_암거수량_강곡4제(상류)_통관본체및토공(차수벽상단없음)_수로덮개(좌1)(상)_1지구" xfId="1542"/>
    <cellStyle name="_도곡2교 교대(종점) 수량_암거수량_강곡4제(상류)_통관본체및토공(차수벽상단없음)_수로덮개(좌1)(상)_상류-수로" xfId="1543"/>
    <cellStyle name="_도곡2교 교대(종점) 수량_암거수량_강곡4제(상류)_통관본체및토공(차수벽상단없음)_수로덮개(좌1)(상)_상류-수로_1-1공구" xfId="1544"/>
    <cellStyle name="_도곡2교 교대(종점) 수량_암거수량_상달취입보수량(수정)" xfId="1545"/>
    <cellStyle name="_도곡2교 교대(종점) 수량_암거수량_상류-수로" xfId="1546"/>
    <cellStyle name="_도곡2교 교대(종점) 수량_암거수량_상류-수로_00-1지구" xfId="1547"/>
    <cellStyle name="_도곡2교 교대(종점) 수량_암거수량_상류-수로_1지구" xfId="1548"/>
    <cellStyle name="_도곡2교 교대(종점) 수량_암거수량_상류-수로_상류-수로" xfId="1549"/>
    <cellStyle name="_도곡2교 교대(종점) 수량_암거수량_상류-수로_상류-수로_1-1공구" xfId="1550"/>
    <cellStyle name="_도곡2교 교대(종점) 수량_암거수량_수로덮개(우2)(상)" xfId="1551"/>
    <cellStyle name="_도곡2교 교대(종점) 수량_암거수량_수로덮개(우2)(상)_00-1지구" xfId="1552"/>
    <cellStyle name="_도곡2교 교대(종점) 수량_암거수량_수로덮개(우2)(상)_1지구" xfId="1553"/>
    <cellStyle name="_도곡2교 교대(종점) 수량_암거수량_수로덮개(우2)(상)_상류-수로" xfId="1554"/>
    <cellStyle name="_도곡2교 교대(종점) 수량_암거수량_수로덮개(우2)(상)_상류-수로_1-1공구" xfId="1555"/>
    <cellStyle name="_도곡2교 교대(종점) 수량_암거수량_수로덮개(좌1)(상)" xfId="1556"/>
    <cellStyle name="_도곡2교 교대(종점) 수량_암거수량_수로덮개(좌1)(상)_00-1지구" xfId="1557"/>
    <cellStyle name="_도곡2교 교대(종점) 수량_암거수량_수로덮개(좌1)(상)_1지구" xfId="1558"/>
    <cellStyle name="_도곡2교 교대(종점) 수량_암거수량_수로덮개(좌1)(상)_상류-수로" xfId="1559"/>
    <cellStyle name="_도곡2교 교대(종점) 수량_암거수량_수로덮개(좌1)(상)_상류-수로_1-1공구" xfId="1560"/>
    <cellStyle name="_도곡2교 교대(종점) 수량_암거수량_창하 #8(800집수)" xfId="1561"/>
    <cellStyle name="_도곡2교 교대(종점) 수량_암거수량_창하 #8(800집수)_1-1공구" xfId="1562"/>
    <cellStyle name="_도곡2교 교대(종점) 수량_암거수량_창하 #8(800집수)_상달취입보수량(수정)" xfId="1563"/>
    <cellStyle name="_도곡2교 교대(종점) 수량_암거수량_창하 #8(800집수)_상류-수로" xfId="1564"/>
    <cellStyle name="_도곡2교 교대(종점) 수량_암거수량_창하 #8(800집수)_상류-수로_00-1지구" xfId="1565"/>
    <cellStyle name="_도곡2교 교대(종점) 수량_암거수량_창하 #8(800집수)_상류-수로_1지구" xfId="1566"/>
    <cellStyle name="_도곡2교 교대(종점) 수량_암거수량_창하 #8(800집수)_상류-수로_상류-수로" xfId="1567"/>
    <cellStyle name="_도곡2교 교대(종점) 수량_암거수량_창하 #8(800집수)_상류-수로_상류-수로_1-1공구" xfId="1568"/>
    <cellStyle name="_도곡2교 교대(종점) 수량_암거수량_창하 #8(800집수)_수로덮개(우2)(상)" xfId="1569"/>
    <cellStyle name="_도곡2교 교대(종점) 수량_암거수량_창하 #8(800집수)_수로덮개(우2)(상)_00-1지구" xfId="1570"/>
    <cellStyle name="_도곡2교 교대(종점) 수량_암거수량_창하 #8(800집수)_수로덮개(우2)(상)_1지구" xfId="1571"/>
    <cellStyle name="_도곡2교 교대(종점) 수량_암거수량_창하 #8(800집수)_수로덮개(우2)(상)_상류-수로" xfId="1572"/>
    <cellStyle name="_도곡2교 교대(종점) 수량_암거수량_창하 #8(800집수)_수로덮개(우2)(상)_상류-수로_1-1공구" xfId="1573"/>
    <cellStyle name="_도곡2교 교대(종점) 수량_암거수량_창하 #8(800집수)_수로덮개(좌1)(상)" xfId="1574"/>
    <cellStyle name="_도곡2교 교대(종점) 수량_암거수량_창하 #8(800집수)_수로덮개(좌1)(상)_00-1지구" xfId="1575"/>
    <cellStyle name="_도곡2교 교대(종점) 수량_암거수량_창하 #8(800집수)_수로덮개(좌1)(상)_1지구" xfId="1576"/>
    <cellStyle name="_도곡2교 교대(종점) 수량_암거수량_창하 #8(800집수)_수로덮개(좌1)(상)_상류-수로" xfId="1577"/>
    <cellStyle name="_도곡2교 교대(종점) 수량_암거수량_창하 #8(800집수)_수로덮개(좌1)(상)_상류-수로_1-1공구" xfId="1578"/>
    <cellStyle name="_도곡2교 교대(종점) 수량_암거수량_창하 #8(800집수)_통관본체및토공(차수벽상단없음)" xfId="1579"/>
    <cellStyle name="_도곡2교 교대(종점) 수량_암거수량_창하 #8(800집수)_통관본체및토공(차수벽상단없음)_1-1공구" xfId="1580"/>
    <cellStyle name="_도곡2교 교대(종점) 수량_암거수량_창하 #8(800집수)_통관본체및토공(차수벽상단없음)_상달취입보수량(수정)" xfId="1581"/>
    <cellStyle name="_도곡2교 교대(종점) 수량_암거수량_창하 #8(800집수)_통관본체및토공(차수벽상단없음)_상류-수로" xfId="1582"/>
    <cellStyle name="_도곡2교 교대(종점) 수량_암거수량_창하 #8(800집수)_통관본체및토공(차수벽상단없음)_상류-수로_00-1지구" xfId="1583"/>
    <cellStyle name="_도곡2교 교대(종점) 수량_암거수량_창하 #8(800집수)_통관본체및토공(차수벽상단없음)_상류-수로_1지구" xfId="1584"/>
    <cellStyle name="_도곡2교 교대(종점) 수량_암거수량_창하 #8(800집수)_통관본체및토공(차수벽상단없음)_상류-수로_상류-수로" xfId="1585"/>
    <cellStyle name="_도곡2교 교대(종점) 수량_암거수량_창하 #8(800집수)_통관본체및토공(차수벽상단없음)_상류-수로_상류-수로_1-1공구" xfId="1586"/>
    <cellStyle name="_도곡2교 교대(종점) 수량_암거수량_창하 #8(800집수)_통관본체및토공(차수벽상단없음)_수로덮개(우2)(상)" xfId="1587"/>
    <cellStyle name="_도곡2교 교대(종점) 수량_암거수량_창하 #8(800집수)_통관본체및토공(차수벽상단없음)_수로덮개(우2)(상)_00-1지구" xfId="1588"/>
    <cellStyle name="_도곡2교 교대(종점) 수량_암거수량_창하 #8(800집수)_통관본체및토공(차수벽상단없음)_수로덮개(우2)(상)_1지구" xfId="1589"/>
    <cellStyle name="_도곡2교 교대(종점) 수량_암거수량_창하 #8(800집수)_통관본체및토공(차수벽상단없음)_수로덮개(우2)(상)_상류-수로" xfId="1590"/>
    <cellStyle name="_도곡2교 교대(종점) 수량_암거수량_창하 #8(800집수)_통관본체및토공(차수벽상단없음)_수로덮개(우2)(상)_상류-수로_1-1공구" xfId="1591"/>
    <cellStyle name="_도곡2교 교대(종점) 수량_암거수량_창하 #8(800집수)_통관본체및토공(차수벽상단없음)_수로덮개(좌1)(상)" xfId="1592"/>
    <cellStyle name="_도곡2교 교대(종점) 수량_암거수량_창하 #8(800집수)_통관본체및토공(차수벽상단없음)_수로덮개(좌1)(상)_00-1지구" xfId="1593"/>
    <cellStyle name="_도곡2교 교대(종점) 수량_암거수량_창하 #8(800집수)_통관본체및토공(차수벽상단없음)_수로덮개(좌1)(상)_1지구" xfId="1594"/>
    <cellStyle name="_도곡2교 교대(종점) 수량_암거수량_창하 #8(800집수)_통관본체및토공(차수벽상단없음)_수로덮개(좌1)(상)_상류-수로" xfId="1595"/>
    <cellStyle name="_도곡2교 교대(종점) 수량_암거수량_창하 #8(800집수)_통관본체및토공(차수벽상단없음)_수로덮개(좌1)(상)_상류-수로_1-1공구" xfId="1596"/>
    <cellStyle name="_도곡2교 교대(종점) 수량_창하 #8(800집수)" xfId="1597"/>
    <cellStyle name="_도곡2교 교대(종점) 수량_창하 #8(800집수)_1-1공구" xfId="1598"/>
    <cellStyle name="_도곡2교 교대(종점) 수량_창하 #8(800집수)_상달취입보수량(수정)" xfId="1599"/>
    <cellStyle name="_도곡2교 교대(종점) 수량_창하 #8(800집수)_상류-수로" xfId="1600"/>
    <cellStyle name="_도곡2교 교대(종점) 수량_창하 #8(800집수)_상류-수로_00-1지구" xfId="1601"/>
    <cellStyle name="_도곡2교 교대(종점) 수량_창하 #8(800집수)_상류-수로_1지구" xfId="1602"/>
    <cellStyle name="_도곡2교 교대(종점) 수량_창하 #8(800집수)_상류-수로_상류-수로" xfId="1603"/>
    <cellStyle name="_도곡2교 교대(종점) 수량_창하 #8(800집수)_상류-수로_상류-수로_1-1공구" xfId="1604"/>
    <cellStyle name="_도곡2교 교대(종점) 수량_창하 #8(800집수)_수로덮개(우2)(상)" xfId="1605"/>
    <cellStyle name="_도곡2교 교대(종점) 수량_창하 #8(800집수)_수로덮개(우2)(상)_00-1지구" xfId="1606"/>
    <cellStyle name="_도곡2교 교대(종점) 수량_창하 #8(800집수)_수로덮개(우2)(상)_1지구" xfId="1607"/>
    <cellStyle name="_도곡2교 교대(종점) 수량_창하 #8(800집수)_수로덮개(우2)(상)_상류-수로" xfId="1608"/>
    <cellStyle name="_도곡2교 교대(종점) 수량_창하 #8(800집수)_수로덮개(우2)(상)_상류-수로_1-1공구" xfId="1609"/>
    <cellStyle name="_도곡2교 교대(종점) 수량_창하 #8(800집수)_수로덮개(좌1)(상)" xfId="1610"/>
    <cellStyle name="_도곡2교 교대(종점) 수량_창하 #8(800집수)_수로덮개(좌1)(상)_00-1지구" xfId="1611"/>
    <cellStyle name="_도곡2교 교대(종점) 수량_창하 #8(800집수)_수로덮개(좌1)(상)_1지구" xfId="1612"/>
    <cellStyle name="_도곡2교 교대(종점) 수량_창하 #8(800집수)_수로덮개(좌1)(상)_상류-수로" xfId="1613"/>
    <cellStyle name="_도곡2교 교대(종점) 수량_창하 #8(800집수)_수로덮개(좌1)(상)_상류-수로_1-1공구" xfId="1614"/>
    <cellStyle name="_도곡2교 교대(종점) 수량_창하 #8(800집수)_통관본체및토공(차수벽상단없음)" xfId="1615"/>
    <cellStyle name="_도곡2교 교대(종점) 수량_창하 #8(800집수)_통관본체및토공(차수벽상단없음)_1-1공구" xfId="1616"/>
    <cellStyle name="_도곡2교 교대(종점) 수량_창하 #8(800집수)_통관본체및토공(차수벽상단없음)_상달취입보수량(수정)" xfId="1617"/>
    <cellStyle name="_도곡2교 교대(종점) 수량_창하 #8(800집수)_통관본체및토공(차수벽상단없음)_상류-수로" xfId="1618"/>
    <cellStyle name="_도곡2교 교대(종점) 수량_창하 #8(800집수)_통관본체및토공(차수벽상단없음)_상류-수로_00-1지구" xfId="1619"/>
    <cellStyle name="_도곡2교 교대(종점) 수량_창하 #8(800집수)_통관본체및토공(차수벽상단없음)_상류-수로_1지구" xfId="1620"/>
    <cellStyle name="_도곡2교 교대(종점) 수량_창하 #8(800집수)_통관본체및토공(차수벽상단없음)_상류-수로_상류-수로" xfId="1621"/>
    <cellStyle name="_도곡2교 교대(종점) 수량_창하 #8(800집수)_통관본체및토공(차수벽상단없음)_상류-수로_상류-수로_1-1공구" xfId="1622"/>
    <cellStyle name="_도곡2교 교대(종점) 수량_창하 #8(800집수)_통관본체및토공(차수벽상단없음)_수로덮개(우2)(상)" xfId="1623"/>
    <cellStyle name="_도곡2교 교대(종점) 수량_창하 #8(800집수)_통관본체및토공(차수벽상단없음)_수로덮개(우2)(상)_00-1지구" xfId="1624"/>
    <cellStyle name="_도곡2교 교대(종점) 수량_창하 #8(800집수)_통관본체및토공(차수벽상단없음)_수로덮개(우2)(상)_1지구" xfId="1625"/>
    <cellStyle name="_도곡2교 교대(종점) 수량_창하 #8(800집수)_통관본체및토공(차수벽상단없음)_수로덮개(우2)(상)_상류-수로" xfId="1626"/>
    <cellStyle name="_도곡2교 교대(종점) 수량_창하 #8(800집수)_통관본체및토공(차수벽상단없음)_수로덮개(우2)(상)_상류-수로_1-1공구" xfId="1627"/>
    <cellStyle name="_도곡2교 교대(종점) 수량_창하 #8(800집수)_통관본체및토공(차수벽상단없음)_수로덮개(좌1)(상)" xfId="1628"/>
    <cellStyle name="_도곡2교 교대(종점) 수량_창하 #8(800집수)_통관본체및토공(차수벽상단없음)_수로덮개(좌1)(상)_00-1지구" xfId="1629"/>
    <cellStyle name="_도곡2교 교대(종점) 수량_창하 #8(800집수)_통관본체및토공(차수벽상단없음)_수로덮개(좌1)(상)_1지구" xfId="1630"/>
    <cellStyle name="_도곡2교 교대(종점) 수량_창하 #8(800집수)_통관본체및토공(차수벽상단없음)_수로덮개(좌1)(상)_상류-수로" xfId="1631"/>
    <cellStyle name="_도곡2교 교대(종점) 수량_창하 #8(800집수)_통관본체및토공(차수벽상단없음)_수로덮개(좌1)(상)_상류-수로_1-1공구" xfId="1632"/>
    <cellStyle name="_도곡3교 교대 수량" xfId="1633"/>
    <cellStyle name="_도곡3교 교대 수량_1-1공구" xfId="1634"/>
    <cellStyle name="_도곡3교 교대 수량_강곡4제(상류)" xfId="1635"/>
    <cellStyle name="_도곡3교 교대 수량_강곡4제(상류)_1-1공구" xfId="1636"/>
    <cellStyle name="_도곡3교 교대 수량_강곡4제(상류)_상달취입보수량(수정)" xfId="1637"/>
    <cellStyle name="_도곡3교 교대 수량_강곡4제(상류)_상류-수로" xfId="1638"/>
    <cellStyle name="_도곡3교 교대 수량_강곡4제(상류)_상류-수로_00-1지구" xfId="1639"/>
    <cellStyle name="_도곡3교 교대 수량_강곡4제(상류)_상류-수로_1지구" xfId="1640"/>
    <cellStyle name="_도곡3교 교대 수량_강곡4제(상류)_상류-수로_상류-수로" xfId="1641"/>
    <cellStyle name="_도곡3교 교대 수량_강곡4제(상류)_상류-수로_상류-수로_1-1공구" xfId="1642"/>
    <cellStyle name="_도곡3교 교대 수량_강곡4제(상류)_수로덮개(우2)(상)" xfId="1643"/>
    <cellStyle name="_도곡3교 교대 수량_강곡4제(상류)_수로덮개(우2)(상)_00-1지구" xfId="1644"/>
    <cellStyle name="_도곡3교 교대 수량_강곡4제(상류)_수로덮개(우2)(상)_1지구" xfId="1645"/>
    <cellStyle name="_도곡3교 교대 수량_강곡4제(상류)_수로덮개(우2)(상)_상류-수로" xfId="1646"/>
    <cellStyle name="_도곡3교 교대 수량_강곡4제(상류)_수로덮개(우2)(상)_상류-수로_1-1공구" xfId="1647"/>
    <cellStyle name="_도곡3교 교대 수량_강곡4제(상류)_수로덮개(좌1)(상)" xfId="1648"/>
    <cellStyle name="_도곡3교 교대 수량_강곡4제(상류)_수로덮개(좌1)(상)_00-1지구" xfId="1649"/>
    <cellStyle name="_도곡3교 교대 수량_강곡4제(상류)_수로덮개(좌1)(상)_1지구" xfId="1650"/>
    <cellStyle name="_도곡3교 교대 수량_강곡4제(상류)_수로덮개(좌1)(상)_상류-수로" xfId="1651"/>
    <cellStyle name="_도곡3교 교대 수량_강곡4제(상류)_수로덮개(좌1)(상)_상류-수로_1-1공구" xfId="1652"/>
    <cellStyle name="_도곡3교 교대 수량_강곡4제(상류)_통관본체및토공(차수벽상단없음)" xfId="1653"/>
    <cellStyle name="_도곡3교 교대 수량_강곡4제(상류)_통관본체및토공(차수벽상단없음)_1-1공구" xfId="1654"/>
    <cellStyle name="_도곡3교 교대 수량_강곡4제(상류)_통관본체및토공(차수벽상단없음)_상달취입보수량(수정)" xfId="1655"/>
    <cellStyle name="_도곡3교 교대 수량_강곡4제(상류)_통관본체및토공(차수벽상단없음)_상류-수로" xfId="1656"/>
    <cellStyle name="_도곡3교 교대 수량_강곡4제(상류)_통관본체및토공(차수벽상단없음)_상류-수로_00-1지구" xfId="1657"/>
    <cellStyle name="_도곡3교 교대 수량_강곡4제(상류)_통관본체및토공(차수벽상단없음)_상류-수로_1지구" xfId="1658"/>
    <cellStyle name="_도곡3교 교대 수량_강곡4제(상류)_통관본체및토공(차수벽상단없음)_상류-수로_상류-수로" xfId="1659"/>
    <cellStyle name="_도곡3교 교대 수량_강곡4제(상류)_통관본체및토공(차수벽상단없음)_상류-수로_상류-수로_1-1공구" xfId="1660"/>
    <cellStyle name="_도곡3교 교대 수량_강곡4제(상류)_통관본체및토공(차수벽상단없음)_수로덮개(우2)(상)" xfId="1661"/>
    <cellStyle name="_도곡3교 교대 수량_강곡4제(상류)_통관본체및토공(차수벽상단없음)_수로덮개(우2)(상)_00-1지구" xfId="1662"/>
    <cellStyle name="_도곡3교 교대 수량_강곡4제(상류)_통관본체및토공(차수벽상단없음)_수로덮개(우2)(상)_1지구" xfId="1663"/>
    <cellStyle name="_도곡3교 교대 수량_강곡4제(상류)_통관본체및토공(차수벽상단없음)_수로덮개(우2)(상)_상류-수로" xfId="1664"/>
    <cellStyle name="_도곡3교 교대 수량_강곡4제(상류)_통관본체및토공(차수벽상단없음)_수로덮개(우2)(상)_상류-수로_1-1공구" xfId="1665"/>
    <cellStyle name="_도곡3교 교대 수량_강곡4제(상류)_통관본체및토공(차수벽상단없음)_수로덮개(좌1)(상)" xfId="1666"/>
    <cellStyle name="_도곡3교 교대 수량_강곡4제(상류)_통관본체및토공(차수벽상단없음)_수로덮개(좌1)(상)_00-1지구" xfId="1667"/>
    <cellStyle name="_도곡3교 교대 수량_강곡4제(상류)_통관본체및토공(차수벽상단없음)_수로덮개(좌1)(상)_1지구" xfId="1668"/>
    <cellStyle name="_도곡3교 교대 수량_강곡4제(상류)_통관본체및토공(차수벽상단없음)_수로덮개(좌1)(상)_상류-수로" xfId="1669"/>
    <cellStyle name="_도곡3교 교대 수량_강곡4제(상류)_통관본체및토공(차수벽상단없음)_수로덮개(좌1)(상)_상류-수로_1-1공구" xfId="1670"/>
    <cellStyle name="_도곡3교 교대 수량_상달취입보수량(수정)" xfId="1671"/>
    <cellStyle name="_도곡3교 교대 수량_상류-수로" xfId="1672"/>
    <cellStyle name="_도곡3교 교대 수량_상류-수로_00-1지구" xfId="1673"/>
    <cellStyle name="_도곡3교 교대 수량_상류-수로_1지구" xfId="1674"/>
    <cellStyle name="_도곡3교 교대 수량_상류-수로_상류-수로" xfId="1675"/>
    <cellStyle name="_도곡3교 교대 수량_상류-수로_상류-수로_1-1공구" xfId="1676"/>
    <cellStyle name="_도곡3교 교대 수량_수로덮개(우2)(상)" xfId="1677"/>
    <cellStyle name="_도곡3교 교대 수량_수로덮개(우2)(상)_00-1지구" xfId="1678"/>
    <cellStyle name="_도곡3교 교대 수량_수로덮개(우2)(상)_1지구" xfId="1679"/>
    <cellStyle name="_도곡3교 교대 수량_수로덮개(우2)(상)_상류-수로" xfId="1680"/>
    <cellStyle name="_도곡3교 교대 수량_수로덮개(우2)(상)_상류-수로_1-1공구" xfId="1681"/>
    <cellStyle name="_도곡3교 교대 수량_수로덮개(좌1)(상)" xfId="1682"/>
    <cellStyle name="_도곡3교 교대 수량_수로덮개(좌1)(상)_00-1지구" xfId="1683"/>
    <cellStyle name="_도곡3교 교대 수량_수로덮개(좌1)(상)_1지구" xfId="1684"/>
    <cellStyle name="_도곡3교 교대 수량_수로덮개(좌1)(상)_상류-수로" xfId="1685"/>
    <cellStyle name="_도곡3교 교대 수량_수로덮개(좌1)(상)_상류-수로_1-1공구" xfId="1686"/>
    <cellStyle name="_도곡3교 교대 수량_암거수량" xfId="1687"/>
    <cellStyle name="_도곡3교 교대 수량_암거수량(2)" xfId="1688"/>
    <cellStyle name="_도곡3교 교대 수량_암거수량(2)_1-1공구" xfId="1689"/>
    <cellStyle name="_도곡3교 교대 수량_암거수량(2)_강곡4제(상류)" xfId="1690"/>
    <cellStyle name="_도곡3교 교대 수량_암거수량(2)_강곡4제(상류)_1-1공구" xfId="1691"/>
    <cellStyle name="_도곡3교 교대 수량_암거수량(2)_강곡4제(상류)_상달취입보수량(수정)" xfId="1692"/>
    <cellStyle name="_도곡3교 교대 수량_암거수량(2)_강곡4제(상류)_상류-수로" xfId="1693"/>
    <cellStyle name="_도곡3교 교대 수량_암거수량(2)_강곡4제(상류)_상류-수로_00-1지구" xfId="1694"/>
    <cellStyle name="_도곡3교 교대 수량_암거수량(2)_강곡4제(상류)_상류-수로_1지구" xfId="1695"/>
    <cellStyle name="_도곡3교 교대 수량_암거수량(2)_강곡4제(상류)_상류-수로_상류-수로" xfId="1696"/>
    <cellStyle name="_도곡3교 교대 수량_암거수량(2)_강곡4제(상류)_상류-수로_상류-수로_1-1공구" xfId="1697"/>
    <cellStyle name="_도곡3교 교대 수량_암거수량(2)_강곡4제(상류)_수로덮개(우2)(상)" xfId="1698"/>
    <cellStyle name="_도곡3교 교대 수량_암거수량(2)_강곡4제(상류)_수로덮개(우2)(상)_00-1지구" xfId="1699"/>
    <cellStyle name="_도곡3교 교대 수량_암거수량(2)_강곡4제(상류)_수로덮개(우2)(상)_1지구" xfId="1700"/>
    <cellStyle name="_도곡3교 교대 수량_암거수량(2)_강곡4제(상류)_수로덮개(우2)(상)_상류-수로" xfId="1701"/>
    <cellStyle name="_도곡3교 교대 수량_암거수량(2)_강곡4제(상류)_수로덮개(우2)(상)_상류-수로_1-1공구" xfId="1702"/>
    <cellStyle name="_도곡3교 교대 수량_암거수량(2)_강곡4제(상류)_수로덮개(좌1)(상)" xfId="1703"/>
    <cellStyle name="_도곡3교 교대 수량_암거수량(2)_강곡4제(상류)_수로덮개(좌1)(상)_00-1지구" xfId="1704"/>
    <cellStyle name="_도곡3교 교대 수량_암거수량(2)_강곡4제(상류)_수로덮개(좌1)(상)_1지구" xfId="1705"/>
    <cellStyle name="_도곡3교 교대 수량_암거수량(2)_강곡4제(상류)_수로덮개(좌1)(상)_상류-수로" xfId="1706"/>
    <cellStyle name="_도곡3교 교대 수량_암거수량(2)_강곡4제(상류)_수로덮개(좌1)(상)_상류-수로_1-1공구" xfId="1707"/>
    <cellStyle name="_도곡3교 교대 수량_암거수량(2)_강곡4제(상류)_통관본체및토공(차수벽상단없음)" xfId="1708"/>
    <cellStyle name="_도곡3교 교대 수량_암거수량(2)_강곡4제(상류)_통관본체및토공(차수벽상단없음)_1-1공구" xfId="1709"/>
    <cellStyle name="_도곡3교 교대 수량_암거수량(2)_강곡4제(상류)_통관본체및토공(차수벽상단없음)_상달취입보수량(수정)" xfId="1710"/>
    <cellStyle name="_도곡3교 교대 수량_암거수량(2)_강곡4제(상류)_통관본체및토공(차수벽상단없음)_상류-수로" xfId="1711"/>
    <cellStyle name="_도곡3교 교대 수량_암거수량(2)_강곡4제(상류)_통관본체및토공(차수벽상단없음)_상류-수로_00-1지구" xfId="1712"/>
    <cellStyle name="_도곡3교 교대 수량_암거수량(2)_강곡4제(상류)_통관본체및토공(차수벽상단없음)_상류-수로_1지구" xfId="1713"/>
    <cellStyle name="_도곡3교 교대 수량_암거수량(2)_강곡4제(상류)_통관본체및토공(차수벽상단없음)_상류-수로_상류-수로" xfId="1714"/>
    <cellStyle name="_도곡3교 교대 수량_암거수량(2)_강곡4제(상류)_통관본체및토공(차수벽상단없음)_상류-수로_상류-수로_1-1공구" xfId="1715"/>
    <cellStyle name="_도곡3교 교대 수량_암거수량(2)_강곡4제(상류)_통관본체및토공(차수벽상단없음)_수로덮개(우2)(상)" xfId="1716"/>
    <cellStyle name="_도곡3교 교대 수량_암거수량(2)_강곡4제(상류)_통관본체및토공(차수벽상단없음)_수로덮개(우2)(상)_00-1지구" xfId="1717"/>
    <cellStyle name="_도곡3교 교대 수량_암거수량(2)_강곡4제(상류)_통관본체및토공(차수벽상단없음)_수로덮개(우2)(상)_1지구" xfId="1718"/>
    <cellStyle name="_도곡3교 교대 수량_암거수량(2)_강곡4제(상류)_통관본체및토공(차수벽상단없음)_수로덮개(우2)(상)_상류-수로" xfId="1719"/>
    <cellStyle name="_도곡3교 교대 수량_암거수량(2)_강곡4제(상류)_통관본체및토공(차수벽상단없음)_수로덮개(우2)(상)_상류-수로_1-1공구" xfId="1720"/>
    <cellStyle name="_도곡3교 교대 수량_암거수량(2)_강곡4제(상류)_통관본체및토공(차수벽상단없음)_수로덮개(좌1)(상)" xfId="1721"/>
    <cellStyle name="_도곡3교 교대 수량_암거수량(2)_강곡4제(상류)_통관본체및토공(차수벽상단없음)_수로덮개(좌1)(상)_00-1지구" xfId="1722"/>
    <cellStyle name="_도곡3교 교대 수량_암거수량(2)_강곡4제(상류)_통관본체및토공(차수벽상단없음)_수로덮개(좌1)(상)_1지구" xfId="1723"/>
    <cellStyle name="_도곡3교 교대 수량_암거수량(2)_강곡4제(상류)_통관본체및토공(차수벽상단없음)_수로덮개(좌1)(상)_상류-수로" xfId="1724"/>
    <cellStyle name="_도곡3교 교대 수량_암거수량(2)_강곡4제(상류)_통관본체및토공(차수벽상단없음)_수로덮개(좌1)(상)_상류-수로_1-1공구" xfId="1725"/>
    <cellStyle name="_도곡3교 교대 수량_암거수량(2)_상달취입보수량(수정)" xfId="1726"/>
    <cellStyle name="_도곡3교 교대 수량_암거수량(2)_상류-수로" xfId="1727"/>
    <cellStyle name="_도곡3교 교대 수량_암거수량(2)_상류-수로_00-1지구" xfId="1728"/>
    <cellStyle name="_도곡3교 교대 수량_암거수량(2)_상류-수로_1지구" xfId="1729"/>
    <cellStyle name="_도곡3교 교대 수량_암거수량(2)_상류-수로_상류-수로" xfId="1730"/>
    <cellStyle name="_도곡3교 교대 수량_암거수량(2)_상류-수로_상류-수로_1-1공구" xfId="1731"/>
    <cellStyle name="_도곡3교 교대 수량_암거수량(2)_수로덮개(우2)(상)" xfId="1732"/>
    <cellStyle name="_도곡3교 교대 수량_암거수량(2)_수로덮개(우2)(상)_00-1지구" xfId="1733"/>
    <cellStyle name="_도곡3교 교대 수량_암거수량(2)_수로덮개(우2)(상)_1지구" xfId="1734"/>
    <cellStyle name="_도곡3교 교대 수량_암거수량(2)_수로덮개(우2)(상)_상류-수로" xfId="1735"/>
    <cellStyle name="_도곡3교 교대 수량_암거수량(2)_수로덮개(우2)(상)_상류-수로_1-1공구" xfId="1736"/>
    <cellStyle name="_도곡3교 교대 수량_암거수량(2)_수로덮개(좌1)(상)" xfId="1737"/>
    <cellStyle name="_도곡3교 교대 수량_암거수량(2)_수로덮개(좌1)(상)_00-1지구" xfId="1738"/>
    <cellStyle name="_도곡3교 교대 수량_암거수량(2)_수로덮개(좌1)(상)_1지구" xfId="1739"/>
    <cellStyle name="_도곡3교 교대 수량_암거수량(2)_수로덮개(좌1)(상)_상류-수로" xfId="1740"/>
    <cellStyle name="_도곡3교 교대 수량_암거수량(2)_수로덮개(좌1)(상)_상류-수로_1-1공구" xfId="1741"/>
    <cellStyle name="_도곡3교 교대 수량_암거수량(2)_창하 #8(800집수)" xfId="1742"/>
    <cellStyle name="_도곡3교 교대 수량_암거수량(2)_창하 #8(800집수)_1-1공구" xfId="1743"/>
    <cellStyle name="_도곡3교 교대 수량_암거수량(2)_창하 #8(800집수)_상달취입보수량(수정)" xfId="1744"/>
    <cellStyle name="_도곡3교 교대 수량_암거수량(2)_창하 #8(800집수)_상류-수로" xfId="1745"/>
    <cellStyle name="_도곡3교 교대 수량_암거수량(2)_창하 #8(800집수)_상류-수로_00-1지구" xfId="1746"/>
    <cellStyle name="_도곡3교 교대 수량_암거수량(2)_창하 #8(800집수)_상류-수로_1지구" xfId="1747"/>
    <cellStyle name="_도곡3교 교대 수량_암거수량(2)_창하 #8(800집수)_상류-수로_상류-수로" xfId="1748"/>
    <cellStyle name="_도곡3교 교대 수량_암거수량(2)_창하 #8(800집수)_상류-수로_상류-수로_1-1공구" xfId="1749"/>
    <cellStyle name="_도곡3교 교대 수량_암거수량(2)_창하 #8(800집수)_수로덮개(우2)(상)" xfId="1750"/>
    <cellStyle name="_도곡3교 교대 수량_암거수량(2)_창하 #8(800집수)_수로덮개(우2)(상)_00-1지구" xfId="1751"/>
    <cellStyle name="_도곡3교 교대 수량_암거수량(2)_창하 #8(800집수)_수로덮개(우2)(상)_1지구" xfId="1752"/>
    <cellStyle name="_도곡3교 교대 수량_암거수량(2)_창하 #8(800집수)_수로덮개(우2)(상)_상류-수로" xfId="1753"/>
    <cellStyle name="_도곡3교 교대 수량_암거수량(2)_창하 #8(800집수)_수로덮개(우2)(상)_상류-수로_1-1공구" xfId="1754"/>
    <cellStyle name="_도곡3교 교대 수량_암거수량(2)_창하 #8(800집수)_수로덮개(좌1)(상)" xfId="1755"/>
    <cellStyle name="_도곡3교 교대 수량_암거수량(2)_창하 #8(800집수)_수로덮개(좌1)(상)_00-1지구" xfId="1756"/>
    <cellStyle name="_도곡3교 교대 수량_암거수량(2)_창하 #8(800집수)_수로덮개(좌1)(상)_1지구" xfId="1757"/>
    <cellStyle name="_도곡3교 교대 수량_암거수량(2)_창하 #8(800집수)_수로덮개(좌1)(상)_상류-수로" xfId="1758"/>
    <cellStyle name="_도곡3교 교대 수량_암거수량(2)_창하 #8(800집수)_수로덮개(좌1)(상)_상류-수로_1-1공구" xfId="1759"/>
    <cellStyle name="_도곡3교 교대 수량_암거수량(2)_창하 #8(800집수)_통관본체및토공(차수벽상단없음)" xfId="1760"/>
    <cellStyle name="_도곡3교 교대 수량_암거수량(2)_창하 #8(800집수)_통관본체및토공(차수벽상단없음)_1-1공구" xfId="1761"/>
    <cellStyle name="_도곡3교 교대 수량_암거수량(2)_창하 #8(800집수)_통관본체및토공(차수벽상단없음)_상달취입보수량(수정)" xfId="1762"/>
    <cellStyle name="_도곡3교 교대 수량_암거수량(2)_창하 #8(800집수)_통관본체및토공(차수벽상단없음)_상류-수로" xfId="1763"/>
    <cellStyle name="_도곡3교 교대 수량_암거수량(2)_창하 #8(800집수)_통관본체및토공(차수벽상단없음)_상류-수로_00-1지구" xfId="1764"/>
    <cellStyle name="_도곡3교 교대 수량_암거수량(2)_창하 #8(800집수)_통관본체및토공(차수벽상단없음)_상류-수로_1지구" xfId="1765"/>
    <cellStyle name="_도곡3교 교대 수량_암거수량(2)_창하 #8(800집수)_통관본체및토공(차수벽상단없음)_상류-수로_상류-수로" xfId="1766"/>
    <cellStyle name="_도곡3교 교대 수량_암거수량(2)_창하 #8(800집수)_통관본체및토공(차수벽상단없음)_상류-수로_상류-수로_1-1공구" xfId="1767"/>
    <cellStyle name="_도곡3교 교대 수량_암거수량(2)_창하 #8(800집수)_통관본체및토공(차수벽상단없음)_수로덮개(우2)(상)" xfId="1768"/>
    <cellStyle name="_도곡3교 교대 수량_암거수량(2)_창하 #8(800집수)_통관본체및토공(차수벽상단없음)_수로덮개(우2)(상)_00-1지구" xfId="1769"/>
    <cellStyle name="_도곡3교 교대 수량_암거수량(2)_창하 #8(800집수)_통관본체및토공(차수벽상단없음)_수로덮개(우2)(상)_1지구" xfId="1770"/>
    <cellStyle name="_도곡3교 교대 수량_암거수량(2)_창하 #8(800집수)_통관본체및토공(차수벽상단없음)_수로덮개(우2)(상)_상류-수로" xfId="1771"/>
    <cellStyle name="_도곡3교 교대 수량_암거수량(2)_창하 #8(800집수)_통관본체및토공(차수벽상단없음)_수로덮개(우2)(상)_상류-수로_1-1공구" xfId="1772"/>
    <cellStyle name="_도곡3교 교대 수량_암거수량(2)_창하 #8(800집수)_통관본체및토공(차수벽상단없음)_수로덮개(좌1)(상)" xfId="1773"/>
    <cellStyle name="_도곡3교 교대 수량_암거수량(2)_창하 #8(800집수)_통관본체및토공(차수벽상단없음)_수로덮개(좌1)(상)_00-1지구" xfId="1774"/>
    <cellStyle name="_도곡3교 교대 수량_암거수량(2)_창하 #8(800집수)_통관본체및토공(차수벽상단없음)_수로덮개(좌1)(상)_1지구" xfId="1775"/>
    <cellStyle name="_도곡3교 교대 수량_암거수량(2)_창하 #8(800집수)_통관본체및토공(차수벽상단없음)_수로덮개(좌1)(상)_상류-수로" xfId="1776"/>
    <cellStyle name="_도곡3교 교대 수량_암거수량(2)_창하 #8(800집수)_통관본체및토공(차수벽상단없음)_수로덮개(좌1)(상)_상류-수로_1-1공구" xfId="1777"/>
    <cellStyle name="_도곡3교 교대 수량_암거수량_1-1공구" xfId="1778"/>
    <cellStyle name="_도곡3교 교대 수량_암거수량_강곡4제(상류)" xfId="1779"/>
    <cellStyle name="_도곡3교 교대 수량_암거수량_강곡4제(상류)_1-1공구" xfId="1780"/>
    <cellStyle name="_도곡3교 교대 수량_암거수량_강곡4제(상류)_상달취입보수량(수정)" xfId="1781"/>
    <cellStyle name="_도곡3교 교대 수량_암거수량_강곡4제(상류)_상류-수로" xfId="1782"/>
    <cellStyle name="_도곡3교 교대 수량_암거수량_강곡4제(상류)_상류-수로_00-1지구" xfId="1783"/>
    <cellStyle name="_도곡3교 교대 수량_암거수량_강곡4제(상류)_상류-수로_1지구" xfId="1784"/>
    <cellStyle name="_도곡3교 교대 수량_암거수량_강곡4제(상류)_상류-수로_상류-수로" xfId="1785"/>
    <cellStyle name="_도곡3교 교대 수량_암거수량_강곡4제(상류)_상류-수로_상류-수로_1-1공구" xfId="1786"/>
    <cellStyle name="_도곡3교 교대 수량_암거수량_강곡4제(상류)_수로덮개(우2)(상)" xfId="1787"/>
    <cellStyle name="_도곡3교 교대 수량_암거수량_강곡4제(상류)_수로덮개(우2)(상)_00-1지구" xfId="1788"/>
    <cellStyle name="_도곡3교 교대 수량_암거수량_강곡4제(상류)_수로덮개(우2)(상)_1지구" xfId="1789"/>
    <cellStyle name="_도곡3교 교대 수량_암거수량_강곡4제(상류)_수로덮개(우2)(상)_상류-수로" xfId="1790"/>
    <cellStyle name="_도곡3교 교대 수량_암거수량_강곡4제(상류)_수로덮개(우2)(상)_상류-수로_1-1공구" xfId="1791"/>
    <cellStyle name="_도곡3교 교대 수량_암거수량_강곡4제(상류)_수로덮개(좌1)(상)" xfId="1792"/>
    <cellStyle name="_도곡3교 교대 수량_암거수량_강곡4제(상류)_수로덮개(좌1)(상)_00-1지구" xfId="1793"/>
    <cellStyle name="_도곡3교 교대 수량_암거수량_강곡4제(상류)_수로덮개(좌1)(상)_1지구" xfId="1794"/>
    <cellStyle name="_도곡3교 교대 수량_암거수량_강곡4제(상류)_수로덮개(좌1)(상)_상류-수로" xfId="1795"/>
    <cellStyle name="_도곡3교 교대 수량_암거수량_강곡4제(상류)_수로덮개(좌1)(상)_상류-수로_1-1공구" xfId="1796"/>
    <cellStyle name="_도곡3교 교대 수량_암거수량_강곡4제(상류)_통관본체및토공(차수벽상단없음)" xfId="1797"/>
    <cellStyle name="_도곡3교 교대 수량_암거수량_강곡4제(상류)_통관본체및토공(차수벽상단없음)_1-1공구" xfId="1798"/>
    <cellStyle name="_도곡3교 교대 수량_암거수량_강곡4제(상류)_통관본체및토공(차수벽상단없음)_상달취입보수량(수정)" xfId="1799"/>
    <cellStyle name="_도곡3교 교대 수량_암거수량_강곡4제(상류)_통관본체및토공(차수벽상단없음)_상류-수로" xfId="1800"/>
    <cellStyle name="_도곡3교 교대 수량_암거수량_강곡4제(상류)_통관본체및토공(차수벽상단없음)_상류-수로_00-1지구" xfId="1801"/>
    <cellStyle name="_도곡3교 교대 수량_암거수량_강곡4제(상류)_통관본체및토공(차수벽상단없음)_상류-수로_1지구" xfId="1802"/>
    <cellStyle name="_도곡3교 교대 수량_암거수량_강곡4제(상류)_통관본체및토공(차수벽상단없음)_상류-수로_상류-수로" xfId="1803"/>
    <cellStyle name="_도곡3교 교대 수량_암거수량_강곡4제(상류)_통관본체및토공(차수벽상단없음)_상류-수로_상류-수로_1-1공구" xfId="1804"/>
    <cellStyle name="_도곡3교 교대 수량_암거수량_강곡4제(상류)_통관본체및토공(차수벽상단없음)_수로덮개(우2)(상)" xfId="1805"/>
    <cellStyle name="_도곡3교 교대 수량_암거수량_강곡4제(상류)_통관본체및토공(차수벽상단없음)_수로덮개(우2)(상)_00-1지구" xfId="1806"/>
    <cellStyle name="_도곡3교 교대 수량_암거수량_강곡4제(상류)_통관본체및토공(차수벽상단없음)_수로덮개(우2)(상)_1지구" xfId="1807"/>
    <cellStyle name="_도곡3교 교대 수량_암거수량_강곡4제(상류)_통관본체및토공(차수벽상단없음)_수로덮개(우2)(상)_상류-수로" xfId="1808"/>
    <cellStyle name="_도곡3교 교대 수량_암거수량_강곡4제(상류)_통관본체및토공(차수벽상단없음)_수로덮개(우2)(상)_상류-수로_1-1공구" xfId="1809"/>
    <cellStyle name="_도곡3교 교대 수량_암거수량_강곡4제(상류)_통관본체및토공(차수벽상단없음)_수로덮개(좌1)(상)" xfId="1810"/>
    <cellStyle name="_도곡3교 교대 수량_암거수량_강곡4제(상류)_통관본체및토공(차수벽상단없음)_수로덮개(좌1)(상)_00-1지구" xfId="1811"/>
    <cellStyle name="_도곡3교 교대 수량_암거수량_강곡4제(상류)_통관본체및토공(차수벽상단없음)_수로덮개(좌1)(상)_1지구" xfId="1812"/>
    <cellStyle name="_도곡3교 교대 수량_암거수량_강곡4제(상류)_통관본체및토공(차수벽상단없음)_수로덮개(좌1)(상)_상류-수로" xfId="1813"/>
    <cellStyle name="_도곡3교 교대 수량_암거수량_강곡4제(상류)_통관본체및토공(차수벽상단없음)_수로덮개(좌1)(상)_상류-수로_1-1공구" xfId="1814"/>
    <cellStyle name="_도곡3교 교대 수량_암거수량_상달취입보수량(수정)" xfId="1815"/>
    <cellStyle name="_도곡3교 교대 수량_암거수량_상류-수로" xfId="1816"/>
    <cellStyle name="_도곡3교 교대 수량_암거수량_상류-수로_00-1지구" xfId="1817"/>
    <cellStyle name="_도곡3교 교대 수량_암거수량_상류-수로_1지구" xfId="1818"/>
    <cellStyle name="_도곡3교 교대 수량_암거수량_상류-수로_상류-수로" xfId="1819"/>
    <cellStyle name="_도곡3교 교대 수량_암거수량_상류-수로_상류-수로_1-1공구" xfId="1820"/>
    <cellStyle name="_도곡3교 교대 수량_암거수량_수로덮개(우2)(상)" xfId="1821"/>
    <cellStyle name="_도곡3교 교대 수량_암거수량_수로덮개(우2)(상)_00-1지구" xfId="1822"/>
    <cellStyle name="_도곡3교 교대 수량_암거수량_수로덮개(우2)(상)_1지구" xfId="1823"/>
    <cellStyle name="_도곡3교 교대 수량_암거수량_수로덮개(우2)(상)_상류-수로" xfId="1824"/>
    <cellStyle name="_도곡3교 교대 수량_암거수량_수로덮개(우2)(상)_상류-수로_1-1공구" xfId="1825"/>
    <cellStyle name="_도곡3교 교대 수량_암거수량_수로덮개(좌1)(상)" xfId="1826"/>
    <cellStyle name="_도곡3교 교대 수량_암거수량_수로덮개(좌1)(상)_00-1지구" xfId="1827"/>
    <cellStyle name="_도곡3교 교대 수량_암거수량_수로덮개(좌1)(상)_1지구" xfId="1828"/>
    <cellStyle name="_도곡3교 교대 수량_암거수량_수로덮개(좌1)(상)_상류-수로" xfId="1829"/>
    <cellStyle name="_도곡3교 교대 수량_암거수량_수로덮개(좌1)(상)_상류-수로_1-1공구" xfId="1830"/>
    <cellStyle name="_도곡3교 교대 수량_암거수량_창하 #8(800집수)" xfId="1831"/>
    <cellStyle name="_도곡3교 교대 수량_암거수량_창하 #8(800집수)_1-1공구" xfId="1832"/>
    <cellStyle name="_도곡3교 교대 수량_암거수량_창하 #8(800집수)_상달취입보수량(수정)" xfId="1833"/>
    <cellStyle name="_도곡3교 교대 수량_암거수량_창하 #8(800집수)_상류-수로" xfId="1834"/>
    <cellStyle name="_도곡3교 교대 수량_암거수량_창하 #8(800집수)_상류-수로_00-1지구" xfId="1835"/>
    <cellStyle name="_도곡3교 교대 수량_암거수량_창하 #8(800집수)_상류-수로_1지구" xfId="1836"/>
    <cellStyle name="_도곡3교 교대 수량_암거수량_창하 #8(800집수)_상류-수로_상류-수로" xfId="1837"/>
    <cellStyle name="_도곡3교 교대 수량_암거수량_창하 #8(800집수)_상류-수로_상류-수로_1-1공구" xfId="1838"/>
    <cellStyle name="_도곡3교 교대 수량_암거수량_창하 #8(800집수)_수로덮개(우2)(상)" xfId="1839"/>
    <cellStyle name="_도곡3교 교대 수량_암거수량_창하 #8(800집수)_수로덮개(우2)(상)_00-1지구" xfId="1840"/>
    <cellStyle name="_도곡3교 교대 수량_암거수량_창하 #8(800집수)_수로덮개(우2)(상)_1지구" xfId="1841"/>
    <cellStyle name="_도곡3교 교대 수량_암거수량_창하 #8(800집수)_수로덮개(우2)(상)_상류-수로" xfId="1842"/>
    <cellStyle name="_도곡3교 교대 수량_암거수량_창하 #8(800집수)_수로덮개(우2)(상)_상류-수로_1-1공구" xfId="1843"/>
    <cellStyle name="_도곡3교 교대 수량_암거수량_창하 #8(800집수)_수로덮개(좌1)(상)" xfId="1844"/>
    <cellStyle name="_도곡3교 교대 수량_암거수량_창하 #8(800집수)_수로덮개(좌1)(상)_00-1지구" xfId="1845"/>
    <cellStyle name="_도곡3교 교대 수량_암거수량_창하 #8(800집수)_수로덮개(좌1)(상)_1지구" xfId="1846"/>
    <cellStyle name="_도곡3교 교대 수량_암거수량_창하 #8(800집수)_수로덮개(좌1)(상)_상류-수로" xfId="1847"/>
    <cellStyle name="_도곡3교 교대 수량_암거수량_창하 #8(800집수)_수로덮개(좌1)(상)_상류-수로_1-1공구" xfId="1848"/>
    <cellStyle name="_도곡3교 교대 수량_암거수량_창하 #8(800집수)_통관본체및토공(차수벽상단없음)" xfId="1849"/>
    <cellStyle name="_도곡3교 교대 수량_암거수량_창하 #8(800집수)_통관본체및토공(차수벽상단없음)_1-1공구" xfId="1850"/>
    <cellStyle name="_도곡3교 교대 수량_암거수량_창하 #8(800집수)_통관본체및토공(차수벽상단없음)_상달취입보수량(수정)" xfId="1851"/>
    <cellStyle name="_도곡3교 교대 수량_암거수량_창하 #8(800집수)_통관본체및토공(차수벽상단없음)_상류-수로" xfId="1852"/>
    <cellStyle name="_도곡3교 교대 수량_암거수량_창하 #8(800집수)_통관본체및토공(차수벽상단없음)_상류-수로_00-1지구" xfId="1853"/>
    <cellStyle name="_도곡3교 교대 수량_암거수량_창하 #8(800집수)_통관본체및토공(차수벽상단없음)_상류-수로_1지구" xfId="1854"/>
    <cellStyle name="_도곡3교 교대 수량_암거수량_창하 #8(800집수)_통관본체및토공(차수벽상단없음)_상류-수로_상류-수로" xfId="1855"/>
    <cellStyle name="_도곡3교 교대 수량_암거수량_창하 #8(800집수)_통관본체및토공(차수벽상단없음)_상류-수로_상류-수로_1-1공구" xfId="1856"/>
    <cellStyle name="_도곡3교 교대 수량_암거수량_창하 #8(800집수)_통관본체및토공(차수벽상단없음)_수로덮개(우2)(상)" xfId="1857"/>
    <cellStyle name="_도곡3교 교대 수량_암거수량_창하 #8(800집수)_통관본체및토공(차수벽상단없음)_수로덮개(우2)(상)_00-1지구" xfId="1858"/>
    <cellStyle name="_도곡3교 교대 수량_암거수량_창하 #8(800집수)_통관본체및토공(차수벽상단없음)_수로덮개(우2)(상)_1지구" xfId="1859"/>
    <cellStyle name="_도곡3교 교대 수량_암거수량_창하 #8(800집수)_통관본체및토공(차수벽상단없음)_수로덮개(우2)(상)_상류-수로" xfId="1860"/>
    <cellStyle name="_도곡3교 교대 수량_암거수량_창하 #8(800집수)_통관본체및토공(차수벽상단없음)_수로덮개(우2)(상)_상류-수로_1-1공구" xfId="1861"/>
    <cellStyle name="_도곡3교 교대 수량_암거수량_창하 #8(800집수)_통관본체및토공(차수벽상단없음)_수로덮개(좌1)(상)" xfId="1862"/>
    <cellStyle name="_도곡3교 교대 수량_암거수량_창하 #8(800집수)_통관본체및토공(차수벽상단없음)_수로덮개(좌1)(상)_00-1지구" xfId="1863"/>
    <cellStyle name="_도곡3교 교대 수량_암거수량_창하 #8(800집수)_통관본체및토공(차수벽상단없음)_수로덮개(좌1)(상)_1지구" xfId="1864"/>
    <cellStyle name="_도곡3교 교대 수량_암거수량_창하 #8(800집수)_통관본체및토공(차수벽상단없음)_수로덮개(좌1)(상)_상류-수로" xfId="1865"/>
    <cellStyle name="_도곡3교 교대 수량_암거수량_창하 #8(800집수)_통관본체및토공(차수벽상단없음)_수로덮개(좌1)(상)_상류-수로_1-1공구" xfId="1866"/>
    <cellStyle name="_도곡3교 교대 수량_창하 #8(800집수)" xfId="1867"/>
    <cellStyle name="_도곡3교 교대 수량_창하 #8(800집수)_1-1공구" xfId="1868"/>
    <cellStyle name="_도곡3교 교대 수량_창하 #8(800집수)_상달취입보수량(수정)" xfId="1869"/>
    <cellStyle name="_도곡3교 교대 수량_창하 #8(800집수)_상류-수로" xfId="1870"/>
    <cellStyle name="_도곡3교 교대 수량_창하 #8(800집수)_상류-수로_00-1지구" xfId="1871"/>
    <cellStyle name="_도곡3교 교대 수량_창하 #8(800집수)_상류-수로_1지구" xfId="1872"/>
    <cellStyle name="_도곡3교 교대 수량_창하 #8(800집수)_상류-수로_상류-수로" xfId="1873"/>
    <cellStyle name="_도곡3교 교대 수량_창하 #8(800집수)_상류-수로_상류-수로_1-1공구" xfId="1874"/>
    <cellStyle name="_도곡3교 교대 수량_창하 #8(800집수)_수로덮개(우2)(상)" xfId="1875"/>
    <cellStyle name="_도곡3교 교대 수량_창하 #8(800집수)_수로덮개(우2)(상)_00-1지구" xfId="1876"/>
    <cellStyle name="_도곡3교 교대 수량_창하 #8(800집수)_수로덮개(우2)(상)_1지구" xfId="1877"/>
    <cellStyle name="_도곡3교 교대 수량_창하 #8(800집수)_수로덮개(우2)(상)_상류-수로" xfId="1878"/>
    <cellStyle name="_도곡3교 교대 수량_창하 #8(800집수)_수로덮개(우2)(상)_상류-수로_1-1공구" xfId="1879"/>
    <cellStyle name="_도곡3교 교대 수량_창하 #8(800집수)_수로덮개(좌1)(상)" xfId="1880"/>
    <cellStyle name="_도곡3교 교대 수량_창하 #8(800집수)_수로덮개(좌1)(상)_00-1지구" xfId="1881"/>
    <cellStyle name="_도곡3교 교대 수량_창하 #8(800집수)_수로덮개(좌1)(상)_1지구" xfId="1882"/>
    <cellStyle name="_도곡3교 교대 수량_창하 #8(800집수)_수로덮개(좌1)(상)_상류-수로" xfId="1883"/>
    <cellStyle name="_도곡3교 교대 수량_창하 #8(800집수)_수로덮개(좌1)(상)_상류-수로_1-1공구" xfId="1884"/>
    <cellStyle name="_도곡3교 교대 수량_창하 #8(800집수)_통관본체및토공(차수벽상단없음)" xfId="1885"/>
    <cellStyle name="_도곡3교 교대 수량_창하 #8(800집수)_통관본체및토공(차수벽상단없음)_1-1공구" xfId="1886"/>
    <cellStyle name="_도곡3교 교대 수량_창하 #8(800집수)_통관본체및토공(차수벽상단없음)_상달취입보수량(수정)" xfId="1887"/>
    <cellStyle name="_도곡3교 교대 수량_창하 #8(800집수)_통관본체및토공(차수벽상단없음)_상류-수로" xfId="1888"/>
    <cellStyle name="_도곡3교 교대 수량_창하 #8(800집수)_통관본체및토공(차수벽상단없음)_상류-수로_00-1지구" xfId="1889"/>
    <cellStyle name="_도곡3교 교대 수량_창하 #8(800집수)_통관본체및토공(차수벽상단없음)_상류-수로_1지구" xfId="1890"/>
    <cellStyle name="_도곡3교 교대 수량_창하 #8(800집수)_통관본체및토공(차수벽상단없음)_상류-수로_상류-수로" xfId="1891"/>
    <cellStyle name="_도곡3교 교대 수량_창하 #8(800집수)_통관본체및토공(차수벽상단없음)_상류-수로_상류-수로_1-1공구" xfId="1892"/>
    <cellStyle name="_도곡3교 교대 수량_창하 #8(800집수)_통관본체및토공(차수벽상단없음)_수로덮개(우2)(상)" xfId="1893"/>
    <cellStyle name="_도곡3교 교대 수량_창하 #8(800집수)_통관본체및토공(차수벽상단없음)_수로덮개(우2)(상)_00-1지구" xfId="1894"/>
    <cellStyle name="_도곡3교 교대 수량_창하 #8(800집수)_통관본체및토공(차수벽상단없음)_수로덮개(우2)(상)_1지구" xfId="1895"/>
    <cellStyle name="_도곡3교 교대 수량_창하 #8(800집수)_통관본체및토공(차수벽상단없음)_수로덮개(우2)(상)_상류-수로" xfId="1896"/>
    <cellStyle name="_도곡3교 교대 수량_창하 #8(800집수)_통관본체및토공(차수벽상단없음)_수로덮개(우2)(상)_상류-수로_1-1공구" xfId="1897"/>
    <cellStyle name="_도곡3교 교대 수량_창하 #8(800집수)_통관본체및토공(차수벽상단없음)_수로덮개(좌1)(상)" xfId="1898"/>
    <cellStyle name="_도곡3교 교대 수량_창하 #8(800집수)_통관본체및토공(차수벽상단없음)_수로덮개(좌1)(상)_00-1지구" xfId="1899"/>
    <cellStyle name="_도곡3교 교대 수량_창하 #8(800집수)_통관본체및토공(차수벽상단없음)_수로덮개(좌1)(상)_1지구" xfId="1900"/>
    <cellStyle name="_도곡3교 교대 수량_창하 #8(800집수)_통관본체및토공(차수벽상단없음)_수로덮개(좌1)(상)_상류-수로" xfId="1901"/>
    <cellStyle name="_도곡3교 교대 수량_창하 #8(800집수)_통관본체및토공(차수벽상단없음)_수로덮개(좌1)(상)_상류-수로_1-1공구" xfId="1902"/>
    <cellStyle name="_도곡4교 하부공 수량" xfId="1903"/>
    <cellStyle name="_도곡4교 하부공 수량_1-1공구" xfId="1904"/>
    <cellStyle name="_도곡4교 하부공 수량_강곡4제(상류)" xfId="1905"/>
    <cellStyle name="_도곡4교 하부공 수량_강곡4제(상류)_1-1공구" xfId="1906"/>
    <cellStyle name="_도곡4교 하부공 수량_강곡4제(상류)_상달취입보수량(수정)" xfId="1907"/>
    <cellStyle name="_도곡4교 하부공 수량_강곡4제(상류)_상류-수로" xfId="1908"/>
    <cellStyle name="_도곡4교 하부공 수량_강곡4제(상류)_상류-수로_00-1지구" xfId="1909"/>
    <cellStyle name="_도곡4교 하부공 수량_강곡4제(상류)_상류-수로_1지구" xfId="1910"/>
    <cellStyle name="_도곡4교 하부공 수량_강곡4제(상류)_상류-수로_상류-수로" xfId="1911"/>
    <cellStyle name="_도곡4교 하부공 수량_강곡4제(상류)_상류-수로_상류-수로_1-1공구" xfId="1912"/>
    <cellStyle name="_도곡4교 하부공 수량_강곡4제(상류)_수로덮개(우2)(상)" xfId="1913"/>
    <cellStyle name="_도곡4교 하부공 수량_강곡4제(상류)_수로덮개(우2)(상)_00-1지구" xfId="1914"/>
    <cellStyle name="_도곡4교 하부공 수량_강곡4제(상류)_수로덮개(우2)(상)_1지구" xfId="1915"/>
    <cellStyle name="_도곡4교 하부공 수량_강곡4제(상류)_수로덮개(우2)(상)_상류-수로" xfId="1916"/>
    <cellStyle name="_도곡4교 하부공 수량_강곡4제(상류)_수로덮개(우2)(상)_상류-수로_1-1공구" xfId="1917"/>
    <cellStyle name="_도곡4교 하부공 수량_강곡4제(상류)_수로덮개(좌1)(상)" xfId="1918"/>
    <cellStyle name="_도곡4교 하부공 수량_강곡4제(상류)_수로덮개(좌1)(상)_00-1지구" xfId="1919"/>
    <cellStyle name="_도곡4교 하부공 수량_강곡4제(상류)_수로덮개(좌1)(상)_1지구" xfId="1920"/>
    <cellStyle name="_도곡4교 하부공 수량_강곡4제(상류)_수로덮개(좌1)(상)_상류-수로" xfId="1921"/>
    <cellStyle name="_도곡4교 하부공 수량_강곡4제(상류)_수로덮개(좌1)(상)_상류-수로_1-1공구" xfId="1922"/>
    <cellStyle name="_도곡4교 하부공 수량_강곡4제(상류)_통관본체및토공(차수벽상단없음)" xfId="1923"/>
    <cellStyle name="_도곡4교 하부공 수량_강곡4제(상류)_통관본체및토공(차수벽상단없음)_1-1공구" xfId="1924"/>
    <cellStyle name="_도곡4교 하부공 수량_강곡4제(상류)_통관본체및토공(차수벽상단없음)_상달취입보수량(수정)" xfId="1925"/>
    <cellStyle name="_도곡4교 하부공 수량_강곡4제(상류)_통관본체및토공(차수벽상단없음)_상류-수로" xfId="1926"/>
    <cellStyle name="_도곡4교 하부공 수량_강곡4제(상류)_통관본체및토공(차수벽상단없음)_상류-수로_00-1지구" xfId="1927"/>
    <cellStyle name="_도곡4교 하부공 수량_강곡4제(상류)_통관본체및토공(차수벽상단없음)_상류-수로_1지구" xfId="1928"/>
    <cellStyle name="_도곡4교 하부공 수량_강곡4제(상류)_통관본체및토공(차수벽상단없음)_상류-수로_상류-수로" xfId="1929"/>
    <cellStyle name="_도곡4교 하부공 수량_강곡4제(상류)_통관본체및토공(차수벽상단없음)_상류-수로_상류-수로_1-1공구" xfId="1930"/>
    <cellStyle name="_도곡4교 하부공 수량_강곡4제(상류)_통관본체및토공(차수벽상단없음)_수로덮개(우2)(상)" xfId="1931"/>
    <cellStyle name="_도곡4교 하부공 수량_강곡4제(상류)_통관본체및토공(차수벽상단없음)_수로덮개(우2)(상)_00-1지구" xfId="1932"/>
    <cellStyle name="_도곡4교 하부공 수량_강곡4제(상류)_통관본체및토공(차수벽상단없음)_수로덮개(우2)(상)_1지구" xfId="1933"/>
    <cellStyle name="_도곡4교 하부공 수량_강곡4제(상류)_통관본체및토공(차수벽상단없음)_수로덮개(우2)(상)_상류-수로" xfId="1934"/>
    <cellStyle name="_도곡4교 하부공 수량_강곡4제(상류)_통관본체및토공(차수벽상단없음)_수로덮개(우2)(상)_상류-수로_1-1공구" xfId="1935"/>
    <cellStyle name="_도곡4교 하부공 수량_강곡4제(상류)_통관본체및토공(차수벽상단없음)_수로덮개(좌1)(상)" xfId="1936"/>
    <cellStyle name="_도곡4교 하부공 수량_강곡4제(상류)_통관본체및토공(차수벽상단없음)_수로덮개(좌1)(상)_00-1지구" xfId="1937"/>
    <cellStyle name="_도곡4교 하부공 수량_강곡4제(상류)_통관본체및토공(차수벽상단없음)_수로덮개(좌1)(상)_1지구" xfId="1938"/>
    <cellStyle name="_도곡4교 하부공 수량_강곡4제(상류)_통관본체및토공(차수벽상단없음)_수로덮개(좌1)(상)_상류-수로" xfId="1939"/>
    <cellStyle name="_도곡4교 하부공 수량_강곡4제(상류)_통관본체및토공(차수벽상단없음)_수로덮개(좌1)(상)_상류-수로_1-1공구" xfId="1940"/>
    <cellStyle name="_도곡4교 하부공 수량_상달취입보수량(수정)" xfId="1941"/>
    <cellStyle name="_도곡4교 하부공 수량_상류-수로" xfId="1942"/>
    <cellStyle name="_도곡4교 하부공 수량_상류-수로_00-1지구" xfId="1943"/>
    <cellStyle name="_도곡4교 하부공 수량_상류-수로_1지구" xfId="1944"/>
    <cellStyle name="_도곡4교 하부공 수량_상류-수로_상류-수로" xfId="1945"/>
    <cellStyle name="_도곡4교 하부공 수량_상류-수로_상류-수로_1-1공구" xfId="1946"/>
    <cellStyle name="_도곡4교 하부공 수량_수로덮개(우2)(상)" xfId="1947"/>
    <cellStyle name="_도곡4교 하부공 수량_수로덮개(우2)(상)_00-1지구" xfId="1948"/>
    <cellStyle name="_도곡4교 하부공 수량_수로덮개(우2)(상)_1지구" xfId="1949"/>
    <cellStyle name="_도곡4교 하부공 수량_수로덮개(우2)(상)_상류-수로" xfId="1950"/>
    <cellStyle name="_도곡4교 하부공 수량_수로덮개(우2)(상)_상류-수로_1-1공구" xfId="1951"/>
    <cellStyle name="_도곡4교 하부공 수량_수로덮개(좌1)(상)" xfId="1952"/>
    <cellStyle name="_도곡4교 하부공 수량_수로덮개(좌1)(상)_00-1지구" xfId="1953"/>
    <cellStyle name="_도곡4교 하부공 수량_수로덮개(좌1)(상)_1지구" xfId="1954"/>
    <cellStyle name="_도곡4교 하부공 수량_수로덮개(좌1)(상)_상류-수로" xfId="1955"/>
    <cellStyle name="_도곡4교 하부공 수량_수로덮개(좌1)(상)_상류-수로_1-1공구" xfId="1956"/>
    <cellStyle name="_도곡4교 하부공 수량_암거수량" xfId="1957"/>
    <cellStyle name="_도곡4교 하부공 수량_암거수량(2)" xfId="1958"/>
    <cellStyle name="_도곡4교 하부공 수량_암거수량(2)_1-1공구" xfId="1959"/>
    <cellStyle name="_도곡4교 하부공 수량_암거수량(2)_강곡4제(상류)" xfId="1960"/>
    <cellStyle name="_도곡4교 하부공 수량_암거수량(2)_강곡4제(상류)_1-1공구" xfId="1961"/>
    <cellStyle name="_도곡4교 하부공 수량_암거수량(2)_강곡4제(상류)_상달취입보수량(수정)" xfId="1962"/>
    <cellStyle name="_도곡4교 하부공 수량_암거수량(2)_강곡4제(상류)_상류-수로" xfId="1963"/>
    <cellStyle name="_도곡4교 하부공 수량_암거수량(2)_강곡4제(상류)_상류-수로_00-1지구" xfId="1964"/>
    <cellStyle name="_도곡4교 하부공 수량_암거수량(2)_강곡4제(상류)_상류-수로_1지구" xfId="1965"/>
    <cellStyle name="_도곡4교 하부공 수량_암거수량(2)_강곡4제(상류)_상류-수로_상류-수로" xfId="1966"/>
    <cellStyle name="_도곡4교 하부공 수량_암거수량(2)_강곡4제(상류)_상류-수로_상류-수로_1-1공구" xfId="1967"/>
    <cellStyle name="_도곡4교 하부공 수량_암거수량(2)_강곡4제(상류)_수로덮개(우2)(상)" xfId="1968"/>
    <cellStyle name="_도곡4교 하부공 수량_암거수량(2)_강곡4제(상류)_수로덮개(우2)(상)_00-1지구" xfId="1969"/>
    <cellStyle name="_도곡4교 하부공 수량_암거수량(2)_강곡4제(상류)_수로덮개(우2)(상)_1지구" xfId="1970"/>
    <cellStyle name="_도곡4교 하부공 수량_암거수량(2)_강곡4제(상류)_수로덮개(우2)(상)_상류-수로" xfId="1971"/>
    <cellStyle name="_도곡4교 하부공 수량_암거수량(2)_강곡4제(상류)_수로덮개(우2)(상)_상류-수로_1-1공구" xfId="1972"/>
    <cellStyle name="_도곡4교 하부공 수량_암거수량(2)_강곡4제(상류)_수로덮개(좌1)(상)" xfId="1973"/>
    <cellStyle name="_도곡4교 하부공 수량_암거수량(2)_강곡4제(상류)_수로덮개(좌1)(상)_00-1지구" xfId="1974"/>
    <cellStyle name="_도곡4교 하부공 수량_암거수량(2)_강곡4제(상류)_수로덮개(좌1)(상)_1지구" xfId="1975"/>
    <cellStyle name="_도곡4교 하부공 수량_암거수량(2)_강곡4제(상류)_수로덮개(좌1)(상)_상류-수로" xfId="1976"/>
    <cellStyle name="_도곡4교 하부공 수량_암거수량(2)_강곡4제(상류)_수로덮개(좌1)(상)_상류-수로_1-1공구" xfId="1977"/>
    <cellStyle name="_도곡4교 하부공 수량_암거수량(2)_강곡4제(상류)_통관본체및토공(차수벽상단없음)" xfId="1978"/>
    <cellStyle name="_도곡4교 하부공 수량_암거수량(2)_강곡4제(상류)_통관본체및토공(차수벽상단없음)_1-1공구" xfId="1979"/>
    <cellStyle name="_도곡4교 하부공 수량_암거수량(2)_강곡4제(상류)_통관본체및토공(차수벽상단없음)_상달취입보수량(수정)" xfId="1980"/>
    <cellStyle name="_도곡4교 하부공 수량_암거수량(2)_강곡4제(상류)_통관본체및토공(차수벽상단없음)_상류-수로" xfId="1981"/>
    <cellStyle name="_도곡4교 하부공 수량_암거수량(2)_강곡4제(상류)_통관본체및토공(차수벽상단없음)_상류-수로_00-1지구" xfId="1982"/>
    <cellStyle name="_도곡4교 하부공 수량_암거수량(2)_강곡4제(상류)_통관본체및토공(차수벽상단없음)_상류-수로_1지구" xfId="1983"/>
    <cellStyle name="_도곡4교 하부공 수량_암거수량(2)_강곡4제(상류)_통관본체및토공(차수벽상단없음)_상류-수로_상류-수로" xfId="1984"/>
    <cellStyle name="_도곡4교 하부공 수량_암거수량(2)_강곡4제(상류)_통관본체및토공(차수벽상단없음)_상류-수로_상류-수로_1-1공구" xfId="1985"/>
    <cellStyle name="_도곡4교 하부공 수량_암거수량(2)_강곡4제(상류)_통관본체및토공(차수벽상단없음)_수로덮개(우2)(상)" xfId="1986"/>
    <cellStyle name="_도곡4교 하부공 수량_암거수량(2)_강곡4제(상류)_통관본체및토공(차수벽상단없음)_수로덮개(우2)(상)_00-1지구" xfId="1987"/>
    <cellStyle name="_도곡4교 하부공 수량_암거수량(2)_강곡4제(상류)_통관본체및토공(차수벽상단없음)_수로덮개(우2)(상)_1지구" xfId="1988"/>
    <cellStyle name="_도곡4교 하부공 수량_암거수량(2)_강곡4제(상류)_통관본체및토공(차수벽상단없음)_수로덮개(우2)(상)_상류-수로" xfId="1989"/>
    <cellStyle name="_도곡4교 하부공 수량_암거수량(2)_강곡4제(상류)_통관본체및토공(차수벽상단없음)_수로덮개(우2)(상)_상류-수로_1-1공구" xfId="1990"/>
    <cellStyle name="_도곡4교 하부공 수량_암거수량(2)_강곡4제(상류)_통관본체및토공(차수벽상단없음)_수로덮개(좌1)(상)" xfId="1991"/>
    <cellStyle name="_도곡4교 하부공 수량_암거수량(2)_강곡4제(상류)_통관본체및토공(차수벽상단없음)_수로덮개(좌1)(상)_00-1지구" xfId="1992"/>
    <cellStyle name="_도곡4교 하부공 수량_암거수량(2)_강곡4제(상류)_통관본체및토공(차수벽상단없음)_수로덮개(좌1)(상)_1지구" xfId="1993"/>
    <cellStyle name="_도곡4교 하부공 수량_암거수량(2)_강곡4제(상류)_통관본체및토공(차수벽상단없음)_수로덮개(좌1)(상)_상류-수로" xfId="1994"/>
    <cellStyle name="_도곡4교 하부공 수량_암거수량(2)_강곡4제(상류)_통관본체및토공(차수벽상단없음)_수로덮개(좌1)(상)_상류-수로_1-1공구" xfId="1995"/>
    <cellStyle name="_도곡4교 하부공 수량_암거수량(2)_상달취입보수량(수정)" xfId="1996"/>
    <cellStyle name="_도곡4교 하부공 수량_암거수량(2)_상류-수로" xfId="1997"/>
    <cellStyle name="_도곡4교 하부공 수량_암거수량(2)_상류-수로_00-1지구" xfId="1998"/>
    <cellStyle name="_도곡4교 하부공 수량_암거수량(2)_상류-수로_1지구" xfId="1999"/>
    <cellStyle name="_도곡4교 하부공 수량_암거수량(2)_상류-수로_상류-수로" xfId="2000"/>
    <cellStyle name="_도곡4교 하부공 수량_암거수량(2)_상류-수로_상류-수로_1-1공구" xfId="2001"/>
    <cellStyle name="_도곡4교 하부공 수량_암거수량(2)_수로덮개(우2)(상)" xfId="2002"/>
    <cellStyle name="_도곡4교 하부공 수량_암거수량(2)_수로덮개(우2)(상)_00-1지구" xfId="2003"/>
    <cellStyle name="_도곡4교 하부공 수량_암거수량(2)_수로덮개(우2)(상)_1지구" xfId="2004"/>
    <cellStyle name="_도곡4교 하부공 수량_암거수량(2)_수로덮개(우2)(상)_상류-수로" xfId="2005"/>
    <cellStyle name="_도곡4교 하부공 수량_암거수량(2)_수로덮개(우2)(상)_상류-수로_1-1공구" xfId="2006"/>
    <cellStyle name="_도곡4교 하부공 수량_암거수량(2)_수로덮개(좌1)(상)" xfId="2007"/>
    <cellStyle name="_도곡4교 하부공 수량_암거수량(2)_수로덮개(좌1)(상)_00-1지구" xfId="2008"/>
    <cellStyle name="_도곡4교 하부공 수량_암거수량(2)_수로덮개(좌1)(상)_1지구" xfId="2009"/>
    <cellStyle name="_도곡4교 하부공 수량_암거수량(2)_수로덮개(좌1)(상)_상류-수로" xfId="2010"/>
    <cellStyle name="_도곡4교 하부공 수량_암거수량(2)_수로덮개(좌1)(상)_상류-수로_1-1공구" xfId="2011"/>
    <cellStyle name="_도곡4교 하부공 수량_암거수량(2)_창하 #8(800집수)" xfId="2012"/>
    <cellStyle name="_도곡4교 하부공 수량_암거수량(2)_창하 #8(800집수)_1-1공구" xfId="2013"/>
    <cellStyle name="_도곡4교 하부공 수량_암거수량(2)_창하 #8(800집수)_상달취입보수량(수정)" xfId="2014"/>
    <cellStyle name="_도곡4교 하부공 수량_암거수량(2)_창하 #8(800집수)_상류-수로" xfId="2015"/>
    <cellStyle name="_도곡4교 하부공 수량_암거수량(2)_창하 #8(800집수)_상류-수로_00-1지구" xfId="2016"/>
    <cellStyle name="_도곡4교 하부공 수량_암거수량(2)_창하 #8(800집수)_상류-수로_1지구" xfId="2017"/>
    <cellStyle name="_도곡4교 하부공 수량_암거수량(2)_창하 #8(800집수)_상류-수로_상류-수로" xfId="2018"/>
    <cellStyle name="_도곡4교 하부공 수량_암거수량(2)_창하 #8(800집수)_상류-수로_상류-수로_1-1공구" xfId="2019"/>
    <cellStyle name="_도곡4교 하부공 수량_암거수량(2)_창하 #8(800집수)_수로덮개(우2)(상)" xfId="2020"/>
    <cellStyle name="_도곡4교 하부공 수량_암거수량(2)_창하 #8(800집수)_수로덮개(우2)(상)_00-1지구" xfId="2021"/>
    <cellStyle name="_도곡4교 하부공 수량_암거수량(2)_창하 #8(800집수)_수로덮개(우2)(상)_1지구" xfId="2022"/>
    <cellStyle name="_도곡4교 하부공 수량_암거수량(2)_창하 #8(800집수)_수로덮개(우2)(상)_상류-수로" xfId="2023"/>
    <cellStyle name="_도곡4교 하부공 수량_암거수량(2)_창하 #8(800집수)_수로덮개(우2)(상)_상류-수로_1-1공구" xfId="2024"/>
    <cellStyle name="_도곡4교 하부공 수량_암거수량(2)_창하 #8(800집수)_수로덮개(좌1)(상)" xfId="2025"/>
    <cellStyle name="_도곡4교 하부공 수량_암거수량(2)_창하 #8(800집수)_수로덮개(좌1)(상)_00-1지구" xfId="2026"/>
    <cellStyle name="_도곡4교 하부공 수량_암거수량(2)_창하 #8(800집수)_수로덮개(좌1)(상)_1지구" xfId="2027"/>
    <cellStyle name="_도곡4교 하부공 수량_암거수량(2)_창하 #8(800집수)_수로덮개(좌1)(상)_상류-수로" xfId="2028"/>
    <cellStyle name="_도곡4교 하부공 수량_암거수량(2)_창하 #8(800집수)_수로덮개(좌1)(상)_상류-수로_1-1공구" xfId="2029"/>
    <cellStyle name="_도곡4교 하부공 수량_암거수량(2)_창하 #8(800집수)_통관본체및토공(차수벽상단없음)" xfId="2030"/>
    <cellStyle name="_도곡4교 하부공 수량_암거수량(2)_창하 #8(800집수)_통관본체및토공(차수벽상단없음)_1-1공구" xfId="2031"/>
    <cellStyle name="_도곡4교 하부공 수량_암거수량(2)_창하 #8(800집수)_통관본체및토공(차수벽상단없음)_상달취입보수량(수정)" xfId="2032"/>
    <cellStyle name="_도곡4교 하부공 수량_암거수량(2)_창하 #8(800집수)_통관본체및토공(차수벽상단없음)_상류-수로" xfId="2033"/>
    <cellStyle name="_도곡4교 하부공 수량_암거수량(2)_창하 #8(800집수)_통관본체및토공(차수벽상단없음)_상류-수로_00-1지구" xfId="2034"/>
    <cellStyle name="_도곡4교 하부공 수량_암거수량(2)_창하 #8(800집수)_통관본체및토공(차수벽상단없음)_상류-수로_1지구" xfId="2035"/>
    <cellStyle name="_도곡4교 하부공 수량_암거수량(2)_창하 #8(800집수)_통관본체및토공(차수벽상단없음)_상류-수로_상류-수로" xfId="2036"/>
    <cellStyle name="_도곡4교 하부공 수량_암거수량(2)_창하 #8(800집수)_통관본체및토공(차수벽상단없음)_상류-수로_상류-수로_1-1공구" xfId="2037"/>
    <cellStyle name="_도곡4교 하부공 수량_암거수량(2)_창하 #8(800집수)_통관본체및토공(차수벽상단없음)_수로덮개(우2)(상)" xfId="2038"/>
    <cellStyle name="_도곡4교 하부공 수량_암거수량(2)_창하 #8(800집수)_통관본체및토공(차수벽상단없음)_수로덮개(우2)(상)_00-1지구" xfId="2039"/>
    <cellStyle name="_도곡4교 하부공 수량_암거수량(2)_창하 #8(800집수)_통관본체및토공(차수벽상단없음)_수로덮개(우2)(상)_1지구" xfId="2040"/>
    <cellStyle name="_도곡4교 하부공 수량_암거수량(2)_창하 #8(800집수)_통관본체및토공(차수벽상단없음)_수로덮개(우2)(상)_상류-수로" xfId="2041"/>
    <cellStyle name="_도곡4교 하부공 수량_암거수량(2)_창하 #8(800집수)_통관본체및토공(차수벽상단없음)_수로덮개(우2)(상)_상류-수로_1-1공구" xfId="2042"/>
    <cellStyle name="_도곡4교 하부공 수량_암거수량(2)_창하 #8(800집수)_통관본체및토공(차수벽상단없음)_수로덮개(좌1)(상)" xfId="2043"/>
    <cellStyle name="_도곡4교 하부공 수량_암거수량(2)_창하 #8(800집수)_통관본체및토공(차수벽상단없음)_수로덮개(좌1)(상)_00-1지구" xfId="2044"/>
    <cellStyle name="_도곡4교 하부공 수량_암거수량(2)_창하 #8(800집수)_통관본체및토공(차수벽상단없음)_수로덮개(좌1)(상)_1지구" xfId="2045"/>
    <cellStyle name="_도곡4교 하부공 수량_암거수량(2)_창하 #8(800집수)_통관본체및토공(차수벽상단없음)_수로덮개(좌1)(상)_상류-수로" xfId="2046"/>
    <cellStyle name="_도곡4교 하부공 수량_암거수량(2)_창하 #8(800집수)_통관본체및토공(차수벽상단없음)_수로덮개(좌1)(상)_상류-수로_1-1공구" xfId="2047"/>
    <cellStyle name="_도곡4교 하부공 수량_암거수량_1-1공구" xfId="2048"/>
    <cellStyle name="_도곡4교 하부공 수량_암거수량_강곡4제(상류)" xfId="2049"/>
    <cellStyle name="_도곡4교 하부공 수량_암거수량_강곡4제(상류)_1-1공구" xfId="2050"/>
    <cellStyle name="_도곡4교 하부공 수량_암거수량_강곡4제(상류)_상달취입보수량(수정)" xfId="2051"/>
    <cellStyle name="_도곡4교 하부공 수량_암거수량_강곡4제(상류)_상류-수로" xfId="2052"/>
    <cellStyle name="_도곡4교 하부공 수량_암거수량_강곡4제(상류)_상류-수로_00-1지구" xfId="2053"/>
    <cellStyle name="_도곡4교 하부공 수량_암거수량_강곡4제(상류)_상류-수로_1지구" xfId="2054"/>
    <cellStyle name="_도곡4교 하부공 수량_암거수량_강곡4제(상류)_상류-수로_상류-수로" xfId="2055"/>
    <cellStyle name="_도곡4교 하부공 수량_암거수량_강곡4제(상류)_상류-수로_상류-수로_1-1공구" xfId="2056"/>
    <cellStyle name="_도곡4교 하부공 수량_암거수량_강곡4제(상류)_수로덮개(우2)(상)" xfId="2057"/>
    <cellStyle name="_도곡4교 하부공 수량_암거수량_강곡4제(상류)_수로덮개(우2)(상)_00-1지구" xfId="2058"/>
    <cellStyle name="_도곡4교 하부공 수량_암거수량_강곡4제(상류)_수로덮개(우2)(상)_1지구" xfId="2059"/>
    <cellStyle name="_도곡4교 하부공 수량_암거수량_강곡4제(상류)_수로덮개(우2)(상)_상류-수로" xfId="2060"/>
    <cellStyle name="_도곡4교 하부공 수량_암거수량_강곡4제(상류)_수로덮개(우2)(상)_상류-수로_1-1공구" xfId="2061"/>
    <cellStyle name="_도곡4교 하부공 수량_암거수량_강곡4제(상류)_수로덮개(좌1)(상)" xfId="2062"/>
    <cellStyle name="_도곡4교 하부공 수량_암거수량_강곡4제(상류)_수로덮개(좌1)(상)_00-1지구" xfId="2063"/>
    <cellStyle name="_도곡4교 하부공 수량_암거수량_강곡4제(상류)_수로덮개(좌1)(상)_1지구" xfId="2064"/>
    <cellStyle name="_도곡4교 하부공 수량_암거수량_강곡4제(상류)_수로덮개(좌1)(상)_상류-수로" xfId="2065"/>
    <cellStyle name="_도곡4교 하부공 수량_암거수량_강곡4제(상류)_수로덮개(좌1)(상)_상류-수로_1-1공구" xfId="2066"/>
    <cellStyle name="_도곡4교 하부공 수량_암거수량_강곡4제(상류)_통관본체및토공(차수벽상단없음)" xfId="2067"/>
    <cellStyle name="_도곡4교 하부공 수량_암거수량_강곡4제(상류)_통관본체및토공(차수벽상단없음)_1-1공구" xfId="2068"/>
    <cellStyle name="_도곡4교 하부공 수량_암거수량_강곡4제(상류)_통관본체및토공(차수벽상단없음)_상달취입보수량(수정)" xfId="2069"/>
    <cellStyle name="_도곡4교 하부공 수량_암거수량_강곡4제(상류)_통관본체및토공(차수벽상단없음)_상류-수로" xfId="2070"/>
    <cellStyle name="_도곡4교 하부공 수량_암거수량_강곡4제(상류)_통관본체및토공(차수벽상단없음)_상류-수로_00-1지구" xfId="2071"/>
    <cellStyle name="_도곡4교 하부공 수량_암거수량_강곡4제(상류)_통관본체및토공(차수벽상단없음)_상류-수로_1지구" xfId="2072"/>
    <cellStyle name="_도곡4교 하부공 수량_암거수량_강곡4제(상류)_통관본체및토공(차수벽상단없음)_상류-수로_상류-수로" xfId="2073"/>
    <cellStyle name="_도곡4교 하부공 수량_암거수량_강곡4제(상류)_통관본체및토공(차수벽상단없음)_상류-수로_상류-수로_1-1공구" xfId="2074"/>
    <cellStyle name="_도곡4교 하부공 수량_암거수량_강곡4제(상류)_통관본체및토공(차수벽상단없음)_수로덮개(우2)(상)" xfId="2075"/>
    <cellStyle name="_도곡4교 하부공 수량_암거수량_강곡4제(상류)_통관본체및토공(차수벽상단없음)_수로덮개(우2)(상)_00-1지구" xfId="2076"/>
    <cellStyle name="_도곡4교 하부공 수량_암거수량_강곡4제(상류)_통관본체및토공(차수벽상단없음)_수로덮개(우2)(상)_1지구" xfId="2077"/>
    <cellStyle name="_도곡4교 하부공 수량_암거수량_강곡4제(상류)_통관본체및토공(차수벽상단없음)_수로덮개(우2)(상)_상류-수로" xfId="2078"/>
    <cellStyle name="_도곡4교 하부공 수량_암거수량_강곡4제(상류)_통관본체및토공(차수벽상단없음)_수로덮개(우2)(상)_상류-수로_1-1공구" xfId="2079"/>
    <cellStyle name="_도곡4교 하부공 수량_암거수량_강곡4제(상류)_통관본체및토공(차수벽상단없음)_수로덮개(좌1)(상)" xfId="2080"/>
    <cellStyle name="_도곡4교 하부공 수량_암거수량_강곡4제(상류)_통관본체및토공(차수벽상단없음)_수로덮개(좌1)(상)_00-1지구" xfId="2081"/>
    <cellStyle name="_도곡4교 하부공 수량_암거수량_강곡4제(상류)_통관본체및토공(차수벽상단없음)_수로덮개(좌1)(상)_1지구" xfId="2082"/>
    <cellStyle name="_도곡4교 하부공 수량_암거수량_강곡4제(상류)_통관본체및토공(차수벽상단없음)_수로덮개(좌1)(상)_상류-수로" xfId="2083"/>
    <cellStyle name="_도곡4교 하부공 수량_암거수량_강곡4제(상류)_통관본체및토공(차수벽상단없음)_수로덮개(좌1)(상)_상류-수로_1-1공구" xfId="2084"/>
    <cellStyle name="_도곡4교 하부공 수량_암거수량_상달취입보수량(수정)" xfId="2085"/>
    <cellStyle name="_도곡4교 하부공 수량_암거수량_상류-수로" xfId="2086"/>
    <cellStyle name="_도곡4교 하부공 수량_암거수량_상류-수로_00-1지구" xfId="2087"/>
    <cellStyle name="_도곡4교 하부공 수량_암거수량_상류-수로_1지구" xfId="2088"/>
    <cellStyle name="_도곡4교 하부공 수량_암거수량_상류-수로_상류-수로" xfId="2089"/>
    <cellStyle name="_도곡4교 하부공 수량_암거수량_상류-수로_상류-수로_1-1공구" xfId="2090"/>
    <cellStyle name="_도곡4교 하부공 수량_암거수량_수로덮개(우2)(상)" xfId="2091"/>
    <cellStyle name="_도곡4교 하부공 수량_암거수량_수로덮개(우2)(상)_00-1지구" xfId="2092"/>
    <cellStyle name="_도곡4교 하부공 수량_암거수량_수로덮개(우2)(상)_1지구" xfId="2093"/>
    <cellStyle name="_도곡4교 하부공 수량_암거수량_수로덮개(우2)(상)_상류-수로" xfId="2094"/>
    <cellStyle name="_도곡4교 하부공 수량_암거수량_수로덮개(우2)(상)_상류-수로_1-1공구" xfId="2095"/>
    <cellStyle name="_도곡4교 하부공 수량_암거수량_수로덮개(좌1)(상)" xfId="2096"/>
    <cellStyle name="_도곡4교 하부공 수량_암거수량_수로덮개(좌1)(상)_00-1지구" xfId="2097"/>
    <cellStyle name="_도곡4교 하부공 수량_암거수량_수로덮개(좌1)(상)_1지구" xfId="2098"/>
    <cellStyle name="_도곡4교 하부공 수량_암거수량_수로덮개(좌1)(상)_상류-수로" xfId="2099"/>
    <cellStyle name="_도곡4교 하부공 수량_암거수량_수로덮개(좌1)(상)_상류-수로_1-1공구" xfId="2100"/>
    <cellStyle name="_도곡4교 하부공 수량_암거수량_창하 #8(800집수)" xfId="2101"/>
    <cellStyle name="_도곡4교 하부공 수량_암거수량_창하 #8(800집수)_1-1공구" xfId="2102"/>
    <cellStyle name="_도곡4교 하부공 수량_암거수량_창하 #8(800집수)_상달취입보수량(수정)" xfId="2103"/>
    <cellStyle name="_도곡4교 하부공 수량_암거수량_창하 #8(800집수)_상류-수로" xfId="2104"/>
    <cellStyle name="_도곡4교 하부공 수량_암거수량_창하 #8(800집수)_상류-수로_00-1지구" xfId="2105"/>
    <cellStyle name="_도곡4교 하부공 수량_암거수량_창하 #8(800집수)_상류-수로_1지구" xfId="2106"/>
    <cellStyle name="_도곡4교 하부공 수량_암거수량_창하 #8(800집수)_상류-수로_상류-수로" xfId="2107"/>
    <cellStyle name="_도곡4교 하부공 수량_암거수량_창하 #8(800집수)_상류-수로_상류-수로_1-1공구" xfId="2108"/>
    <cellStyle name="_도곡4교 하부공 수량_암거수량_창하 #8(800집수)_수로덮개(우2)(상)" xfId="2109"/>
    <cellStyle name="_도곡4교 하부공 수량_암거수량_창하 #8(800집수)_수로덮개(우2)(상)_00-1지구" xfId="2110"/>
    <cellStyle name="_도곡4교 하부공 수량_암거수량_창하 #8(800집수)_수로덮개(우2)(상)_1지구" xfId="2111"/>
    <cellStyle name="_도곡4교 하부공 수량_암거수량_창하 #8(800집수)_수로덮개(우2)(상)_상류-수로" xfId="2112"/>
    <cellStyle name="_도곡4교 하부공 수량_암거수량_창하 #8(800집수)_수로덮개(우2)(상)_상류-수로_1-1공구" xfId="2113"/>
    <cellStyle name="_도곡4교 하부공 수량_암거수량_창하 #8(800집수)_수로덮개(좌1)(상)" xfId="2114"/>
    <cellStyle name="_도곡4교 하부공 수량_암거수량_창하 #8(800집수)_수로덮개(좌1)(상)_00-1지구" xfId="2115"/>
    <cellStyle name="_도곡4교 하부공 수량_암거수량_창하 #8(800집수)_수로덮개(좌1)(상)_1지구" xfId="2116"/>
    <cellStyle name="_도곡4교 하부공 수량_암거수량_창하 #8(800집수)_수로덮개(좌1)(상)_상류-수로" xfId="2117"/>
    <cellStyle name="_도곡4교 하부공 수량_암거수량_창하 #8(800집수)_수로덮개(좌1)(상)_상류-수로_1-1공구" xfId="2118"/>
    <cellStyle name="_도곡4교 하부공 수량_암거수량_창하 #8(800집수)_통관본체및토공(차수벽상단없음)" xfId="2119"/>
    <cellStyle name="_도곡4교 하부공 수량_암거수량_창하 #8(800집수)_통관본체및토공(차수벽상단없음)_1-1공구" xfId="2120"/>
    <cellStyle name="_도곡4교 하부공 수량_암거수량_창하 #8(800집수)_통관본체및토공(차수벽상단없음)_상달취입보수량(수정)" xfId="2121"/>
    <cellStyle name="_도곡4교 하부공 수량_암거수량_창하 #8(800집수)_통관본체및토공(차수벽상단없음)_상류-수로" xfId="2122"/>
    <cellStyle name="_도곡4교 하부공 수량_암거수량_창하 #8(800집수)_통관본체및토공(차수벽상단없음)_상류-수로_00-1지구" xfId="2123"/>
    <cellStyle name="_도곡4교 하부공 수량_암거수량_창하 #8(800집수)_통관본체및토공(차수벽상단없음)_상류-수로_1지구" xfId="2124"/>
    <cellStyle name="_도곡4교 하부공 수량_암거수량_창하 #8(800집수)_통관본체및토공(차수벽상단없음)_상류-수로_상류-수로" xfId="2125"/>
    <cellStyle name="_도곡4교 하부공 수량_암거수량_창하 #8(800집수)_통관본체및토공(차수벽상단없음)_상류-수로_상류-수로_1-1공구" xfId="2126"/>
    <cellStyle name="_도곡4교 하부공 수량_암거수량_창하 #8(800집수)_통관본체및토공(차수벽상단없음)_수로덮개(우2)(상)" xfId="2127"/>
    <cellStyle name="_도곡4교 하부공 수량_암거수량_창하 #8(800집수)_통관본체및토공(차수벽상단없음)_수로덮개(우2)(상)_00-1지구" xfId="2128"/>
    <cellStyle name="_도곡4교 하부공 수량_암거수량_창하 #8(800집수)_통관본체및토공(차수벽상단없음)_수로덮개(우2)(상)_1지구" xfId="2129"/>
    <cellStyle name="_도곡4교 하부공 수량_암거수량_창하 #8(800집수)_통관본체및토공(차수벽상단없음)_수로덮개(우2)(상)_상류-수로" xfId="2130"/>
    <cellStyle name="_도곡4교 하부공 수량_암거수량_창하 #8(800집수)_통관본체및토공(차수벽상단없음)_수로덮개(우2)(상)_상류-수로_1-1공구" xfId="2131"/>
    <cellStyle name="_도곡4교 하부공 수량_암거수량_창하 #8(800집수)_통관본체및토공(차수벽상단없음)_수로덮개(좌1)(상)" xfId="2132"/>
    <cellStyle name="_도곡4교 하부공 수량_암거수량_창하 #8(800집수)_통관본체및토공(차수벽상단없음)_수로덮개(좌1)(상)_00-1지구" xfId="2133"/>
    <cellStyle name="_도곡4교 하부공 수량_암거수량_창하 #8(800집수)_통관본체및토공(차수벽상단없음)_수로덮개(좌1)(상)_1지구" xfId="2134"/>
    <cellStyle name="_도곡4교 하부공 수량_암거수량_창하 #8(800집수)_통관본체및토공(차수벽상단없음)_수로덮개(좌1)(상)_상류-수로" xfId="2135"/>
    <cellStyle name="_도곡4교 하부공 수량_암거수량_창하 #8(800집수)_통관본체및토공(차수벽상단없음)_수로덮개(좌1)(상)_상류-수로_1-1공구" xfId="2136"/>
    <cellStyle name="_도곡4교 하부공 수량_창하 #8(800집수)" xfId="2137"/>
    <cellStyle name="_도곡4교 하부공 수량_창하 #8(800집수)_1-1공구" xfId="2138"/>
    <cellStyle name="_도곡4교 하부공 수량_창하 #8(800집수)_상달취입보수량(수정)" xfId="2139"/>
    <cellStyle name="_도곡4교 하부공 수량_창하 #8(800집수)_상류-수로" xfId="2140"/>
    <cellStyle name="_도곡4교 하부공 수량_창하 #8(800집수)_상류-수로_00-1지구" xfId="2141"/>
    <cellStyle name="_도곡4교 하부공 수량_창하 #8(800집수)_상류-수로_1지구" xfId="2142"/>
    <cellStyle name="_도곡4교 하부공 수량_창하 #8(800집수)_상류-수로_상류-수로" xfId="2143"/>
    <cellStyle name="_도곡4교 하부공 수량_창하 #8(800집수)_상류-수로_상류-수로_1-1공구" xfId="2144"/>
    <cellStyle name="_도곡4교 하부공 수량_창하 #8(800집수)_수로덮개(우2)(상)" xfId="2145"/>
    <cellStyle name="_도곡4교 하부공 수량_창하 #8(800집수)_수로덮개(우2)(상)_00-1지구" xfId="2146"/>
    <cellStyle name="_도곡4교 하부공 수량_창하 #8(800집수)_수로덮개(우2)(상)_1지구" xfId="2147"/>
    <cellStyle name="_도곡4교 하부공 수량_창하 #8(800집수)_수로덮개(우2)(상)_상류-수로" xfId="2148"/>
    <cellStyle name="_도곡4교 하부공 수량_창하 #8(800집수)_수로덮개(우2)(상)_상류-수로_1-1공구" xfId="2149"/>
    <cellStyle name="_도곡4교 하부공 수량_창하 #8(800집수)_수로덮개(좌1)(상)" xfId="2150"/>
    <cellStyle name="_도곡4교 하부공 수량_창하 #8(800집수)_수로덮개(좌1)(상)_00-1지구" xfId="2151"/>
    <cellStyle name="_도곡4교 하부공 수량_창하 #8(800집수)_수로덮개(좌1)(상)_1지구" xfId="2152"/>
    <cellStyle name="_도곡4교 하부공 수량_창하 #8(800집수)_수로덮개(좌1)(상)_상류-수로" xfId="2153"/>
    <cellStyle name="_도곡4교 하부공 수량_창하 #8(800집수)_수로덮개(좌1)(상)_상류-수로_1-1공구" xfId="2154"/>
    <cellStyle name="_도곡4교 하부공 수량_창하 #8(800집수)_통관본체및토공(차수벽상단없음)" xfId="2155"/>
    <cellStyle name="_도곡4교 하부공 수량_창하 #8(800집수)_통관본체및토공(차수벽상단없음)_1-1공구" xfId="2156"/>
    <cellStyle name="_도곡4교 하부공 수량_창하 #8(800집수)_통관본체및토공(차수벽상단없음)_상달취입보수량(수정)" xfId="2157"/>
    <cellStyle name="_도곡4교 하부공 수량_창하 #8(800집수)_통관본체및토공(차수벽상단없음)_상류-수로" xfId="2158"/>
    <cellStyle name="_도곡4교 하부공 수량_창하 #8(800집수)_통관본체및토공(차수벽상단없음)_상류-수로_00-1지구" xfId="2159"/>
    <cellStyle name="_도곡4교 하부공 수량_창하 #8(800집수)_통관본체및토공(차수벽상단없음)_상류-수로_1지구" xfId="2160"/>
    <cellStyle name="_도곡4교 하부공 수량_창하 #8(800집수)_통관본체및토공(차수벽상단없음)_상류-수로_상류-수로" xfId="2161"/>
    <cellStyle name="_도곡4교 하부공 수량_창하 #8(800집수)_통관본체및토공(차수벽상단없음)_상류-수로_상류-수로_1-1공구" xfId="2162"/>
    <cellStyle name="_도곡4교 하부공 수량_창하 #8(800집수)_통관본체및토공(차수벽상단없음)_수로덮개(우2)(상)" xfId="2163"/>
    <cellStyle name="_도곡4교 하부공 수량_창하 #8(800집수)_통관본체및토공(차수벽상단없음)_수로덮개(우2)(상)_00-1지구" xfId="2164"/>
    <cellStyle name="_도곡4교 하부공 수량_창하 #8(800집수)_통관본체및토공(차수벽상단없음)_수로덮개(우2)(상)_1지구" xfId="2165"/>
    <cellStyle name="_도곡4교 하부공 수량_창하 #8(800집수)_통관본체및토공(차수벽상단없음)_수로덮개(우2)(상)_상류-수로" xfId="2166"/>
    <cellStyle name="_도곡4교 하부공 수량_창하 #8(800집수)_통관본체및토공(차수벽상단없음)_수로덮개(우2)(상)_상류-수로_1-1공구" xfId="2167"/>
    <cellStyle name="_도곡4교 하부공 수량_창하 #8(800집수)_통관본체및토공(차수벽상단없음)_수로덮개(좌1)(상)" xfId="2168"/>
    <cellStyle name="_도곡4교 하부공 수량_창하 #8(800집수)_통관본체및토공(차수벽상단없음)_수로덮개(좌1)(상)_00-1지구" xfId="2169"/>
    <cellStyle name="_도곡4교 하부공 수량_창하 #8(800집수)_통관본체및토공(차수벽상단없음)_수로덮개(좌1)(상)_1지구" xfId="2170"/>
    <cellStyle name="_도곡4교 하부공 수량_창하 #8(800집수)_통관본체및토공(차수벽상단없음)_수로덮개(좌1)(상)_상류-수로" xfId="2171"/>
    <cellStyle name="_도곡4교 하부공 수량_창하 #8(800집수)_통관본체및토공(차수벽상단없음)_수로덮개(좌1)(상)_상류-수로_1-1공구" xfId="2172"/>
    <cellStyle name="_도곡교 교대 수량" xfId="2173"/>
    <cellStyle name="_도곡교 교대 수량_1-1공구" xfId="2174"/>
    <cellStyle name="_도곡교 교대 수량_강곡4제(상류)" xfId="2175"/>
    <cellStyle name="_도곡교 교대 수량_강곡4제(상류)_1-1공구" xfId="2176"/>
    <cellStyle name="_도곡교 교대 수량_강곡4제(상류)_상달취입보수량(수정)" xfId="2177"/>
    <cellStyle name="_도곡교 교대 수량_강곡4제(상류)_상류-수로" xfId="2178"/>
    <cellStyle name="_도곡교 교대 수량_강곡4제(상류)_상류-수로_00-1지구" xfId="2179"/>
    <cellStyle name="_도곡교 교대 수량_강곡4제(상류)_상류-수로_1지구" xfId="2180"/>
    <cellStyle name="_도곡교 교대 수량_강곡4제(상류)_상류-수로_상류-수로" xfId="2181"/>
    <cellStyle name="_도곡교 교대 수량_강곡4제(상류)_상류-수로_상류-수로_1-1공구" xfId="2182"/>
    <cellStyle name="_도곡교 교대 수량_강곡4제(상류)_수로덮개(우2)(상)" xfId="2183"/>
    <cellStyle name="_도곡교 교대 수량_강곡4제(상류)_수로덮개(우2)(상)_00-1지구" xfId="2184"/>
    <cellStyle name="_도곡교 교대 수량_강곡4제(상류)_수로덮개(우2)(상)_1지구" xfId="2185"/>
    <cellStyle name="_도곡교 교대 수량_강곡4제(상류)_수로덮개(우2)(상)_상류-수로" xfId="2186"/>
    <cellStyle name="_도곡교 교대 수량_강곡4제(상류)_수로덮개(우2)(상)_상류-수로_1-1공구" xfId="2187"/>
    <cellStyle name="_도곡교 교대 수량_강곡4제(상류)_수로덮개(좌1)(상)" xfId="2188"/>
    <cellStyle name="_도곡교 교대 수량_강곡4제(상류)_수로덮개(좌1)(상)_00-1지구" xfId="2189"/>
    <cellStyle name="_도곡교 교대 수량_강곡4제(상류)_수로덮개(좌1)(상)_1지구" xfId="2190"/>
    <cellStyle name="_도곡교 교대 수량_강곡4제(상류)_수로덮개(좌1)(상)_상류-수로" xfId="2191"/>
    <cellStyle name="_도곡교 교대 수량_강곡4제(상류)_수로덮개(좌1)(상)_상류-수로_1-1공구" xfId="2192"/>
    <cellStyle name="_도곡교 교대 수량_강곡4제(상류)_통관본체및토공(차수벽상단없음)" xfId="2193"/>
    <cellStyle name="_도곡교 교대 수량_강곡4제(상류)_통관본체및토공(차수벽상단없음)_1-1공구" xfId="2194"/>
    <cellStyle name="_도곡교 교대 수량_강곡4제(상류)_통관본체및토공(차수벽상단없음)_상달취입보수량(수정)" xfId="2195"/>
    <cellStyle name="_도곡교 교대 수량_강곡4제(상류)_통관본체및토공(차수벽상단없음)_상류-수로" xfId="2196"/>
    <cellStyle name="_도곡교 교대 수량_강곡4제(상류)_통관본체및토공(차수벽상단없음)_상류-수로_00-1지구" xfId="2197"/>
    <cellStyle name="_도곡교 교대 수량_강곡4제(상류)_통관본체및토공(차수벽상단없음)_상류-수로_1지구" xfId="2198"/>
    <cellStyle name="_도곡교 교대 수량_강곡4제(상류)_통관본체및토공(차수벽상단없음)_상류-수로_상류-수로" xfId="2199"/>
    <cellStyle name="_도곡교 교대 수량_강곡4제(상류)_통관본체및토공(차수벽상단없음)_상류-수로_상류-수로_1-1공구" xfId="2200"/>
    <cellStyle name="_도곡교 교대 수량_강곡4제(상류)_통관본체및토공(차수벽상단없음)_수로덮개(우2)(상)" xfId="2201"/>
    <cellStyle name="_도곡교 교대 수량_강곡4제(상류)_통관본체및토공(차수벽상단없음)_수로덮개(우2)(상)_00-1지구" xfId="2202"/>
    <cellStyle name="_도곡교 교대 수량_강곡4제(상류)_통관본체및토공(차수벽상단없음)_수로덮개(우2)(상)_1지구" xfId="2203"/>
    <cellStyle name="_도곡교 교대 수량_강곡4제(상류)_통관본체및토공(차수벽상단없음)_수로덮개(우2)(상)_상류-수로" xfId="2204"/>
    <cellStyle name="_도곡교 교대 수량_강곡4제(상류)_통관본체및토공(차수벽상단없음)_수로덮개(우2)(상)_상류-수로_1-1공구" xfId="2205"/>
    <cellStyle name="_도곡교 교대 수량_강곡4제(상류)_통관본체및토공(차수벽상단없음)_수로덮개(좌1)(상)" xfId="2206"/>
    <cellStyle name="_도곡교 교대 수량_강곡4제(상류)_통관본체및토공(차수벽상단없음)_수로덮개(좌1)(상)_00-1지구" xfId="2207"/>
    <cellStyle name="_도곡교 교대 수량_강곡4제(상류)_통관본체및토공(차수벽상단없음)_수로덮개(좌1)(상)_1지구" xfId="2208"/>
    <cellStyle name="_도곡교 교대 수량_강곡4제(상류)_통관본체및토공(차수벽상단없음)_수로덮개(좌1)(상)_상류-수로" xfId="2209"/>
    <cellStyle name="_도곡교 교대 수량_강곡4제(상류)_통관본체및토공(차수벽상단없음)_수로덮개(좌1)(상)_상류-수로_1-1공구" xfId="2210"/>
    <cellStyle name="_도곡교 교대 수량_상달취입보수량(수정)" xfId="2211"/>
    <cellStyle name="_도곡교 교대 수량_상류-수로" xfId="2212"/>
    <cellStyle name="_도곡교 교대 수량_상류-수로_00-1지구" xfId="2213"/>
    <cellStyle name="_도곡교 교대 수량_상류-수로_1지구" xfId="2214"/>
    <cellStyle name="_도곡교 교대 수량_상류-수로_상류-수로" xfId="2215"/>
    <cellStyle name="_도곡교 교대 수량_상류-수로_상류-수로_1-1공구" xfId="2216"/>
    <cellStyle name="_도곡교 교대 수량_수로덮개(우2)(상)" xfId="2217"/>
    <cellStyle name="_도곡교 교대 수량_수로덮개(우2)(상)_00-1지구" xfId="2218"/>
    <cellStyle name="_도곡교 교대 수량_수로덮개(우2)(상)_1지구" xfId="2219"/>
    <cellStyle name="_도곡교 교대 수량_수로덮개(우2)(상)_상류-수로" xfId="2220"/>
    <cellStyle name="_도곡교 교대 수량_수로덮개(우2)(상)_상류-수로_1-1공구" xfId="2221"/>
    <cellStyle name="_도곡교 교대 수량_수로덮개(좌1)(상)" xfId="2222"/>
    <cellStyle name="_도곡교 교대 수량_수로덮개(좌1)(상)_00-1지구" xfId="2223"/>
    <cellStyle name="_도곡교 교대 수량_수로덮개(좌1)(상)_1지구" xfId="2224"/>
    <cellStyle name="_도곡교 교대 수량_수로덮개(좌1)(상)_상류-수로" xfId="2225"/>
    <cellStyle name="_도곡교 교대 수량_수로덮개(좌1)(상)_상류-수로_1-1공구" xfId="2226"/>
    <cellStyle name="_도곡교 교대 수량_암거수량" xfId="2227"/>
    <cellStyle name="_도곡교 교대 수량_암거수량(2)" xfId="2228"/>
    <cellStyle name="_도곡교 교대 수량_암거수량(2)_1-1공구" xfId="2229"/>
    <cellStyle name="_도곡교 교대 수량_암거수량(2)_강곡4제(상류)" xfId="2230"/>
    <cellStyle name="_도곡교 교대 수량_암거수량(2)_강곡4제(상류)_1-1공구" xfId="2231"/>
    <cellStyle name="_도곡교 교대 수량_암거수량(2)_강곡4제(상류)_상달취입보수량(수정)" xfId="2232"/>
    <cellStyle name="_도곡교 교대 수량_암거수량(2)_강곡4제(상류)_상류-수로" xfId="2233"/>
    <cellStyle name="_도곡교 교대 수량_암거수량(2)_강곡4제(상류)_상류-수로_00-1지구" xfId="2234"/>
    <cellStyle name="_도곡교 교대 수량_암거수량(2)_강곡4제(상류)_상류-수로_1지구" xfId="2235"/>
    <cellStyle name="_도곡교 교대 수량_암거수량(2)_강곡4제(상류)_상류-수로_상류-수로" xfId="2236"/>
    <cellStyle name="_도곡교 교대 수량_암거수량(2)_강곡4제(상류)_상류-수로_상류-수로_1-1공구" xfId="2237"/>
    <cellStyle name="_도곡교 교대 수량_암거수량(2)_강곡4제(상류)_수로덮개(우2)(상)" xfId="2238"/>
    <cellStyle name="_도곡교 교대 수량_암거수량(2)_강곡4제(상류)_수로덮개(우2)(상)_00-1지구" xfId="2239"/>
    <cellStyle name="_도곡교 교대 수량_암거수량(2)_강곡4제(상류)_수로덮개(우2)(상)_1지구" xfId="2240"/>
    <cellStyle name="_도곡교 교대 수량_암거수량(2)_강곡4제(상류)_수로덮개(우2)(상)_상류-수로" xfId="2241"/>
    <cellStyle name="_도곡교 교대 수량_암거수량(2)_강곡4제(상류)_수로덮개(우2)(상)_상류-수로_1-1공구" xfId="2242"/>
    <cellStyle name="_도곡교 교대 수량_암거수량(2)_강곡4제(상류)_수로덮개(좌1)(상)" xfId="2243"/>
    <cellStyle name="_도곡교 교대 수량_암거수량(2)_강곡4제(상류)_수로덮개(좌1)(상)_00-1지구" xfId="2244"/>
    <cellStyle name="_도곡교 교대 수량_암거수량(2)_강곡4제(상류)_수로덮개(좌1)(상)_1지구" xfId="2245"/>
    <cellStyle name="_도곡교 교대 수량_암거수량(2)_강곡4제(상류)_수로덮개(좌1)(상)_상류-수로" xfId="2246"/>
    <cellStyle name="_도곡교 교대 수량_암거수량(2)_강곡4제(상류)_수로덮개(좌1)(상)_상류-수로_1-1공구" xfId="2247"/>
    <cellStyle name="_도곡교 교대 수량_암거수량(2)_강곡4제(상류)_통관본체및토공(차수벽상단없음)" xfId="2248"/>
    <cellStyle name="_도곡교 교대 수량_암거수량(2)_강곡4제(상류)_통관본체및토공(차수벽상단없음)_1-1공구" xfId="2249"/>
    <cellStyle name="_도곡교 교대 수량_암거수량(2)_강곡4제(상류)_통관본체및토공(차수벽상단없음)_상달취입보수량(수정)" xfId="2250"/>
    <cellStyle name="_도곡교 교대 수량_암거수량(2)_강곡4제(상류)_통관본체및토공(차수벽상단없음)_상류-수로" xfId="2251"/>
    <cellStyle name="_도곡교 교대 수량_암거수량(2)_강곡4제(상류)_통관본체및토공(차수벽상단없음)_상류-수로_00-1지구" xfId="2252"/>
    <cellStyle name="_도곡교 교대 수량_암거수량(2)_강곡4제(상류)_통관본체및토공(차수벽상단없음)_상류-수로_1지구" xfId="2253"/>
    <cellStyle name="_도곡교 교대 수량_암거수량(2)_강곡4제(상류)_통관본체및토공(차수벽상단없음)_상류-수로_상류-수로" xfId="2254"/>
    <cellStyle name="_도곡교 교대 수량_암거수량(2)_강곡4제(상류)_통관본체및토공(차수벽상단없음)_상류-수로_상류-수로_1-1공구" xfId="2255"/>
    <cellStyle name="_도곡교 교대 수량_암거수량(2)_강곡4제(상류)_통관본체및토공(차수벽상단없음)_수로덮개(우2)(상)" xfId="2256"/>
    <cellStyle name="_도곡교 교대 수량_암거수량(2)_강곡4제(상류)_통관본체및토공(차수벽상단없음)_수로덮개(우2)(상)_00-1지구" xfId="2257"/>
    <cellStyle name="_도곡교 교대 수량_암거수량(2)_강곡4제(상류)_통관본체및토공(차수벽상단없음)_수로덮개(우2)(상)_1지구" xfId="2258"/>
    <cellStyle name="_도곡교 교대 수량_암거수량(2)_강곡4제(상류)_통관본체및토공(차수벽상단없음)_수로덮개(우2)(상)_상류-수로" xfId="2259"/>
    <cellStyle name="_도곡교 교대 수량_암거수량(2)_강곡4제(상류)_통관본체및토공(차수벽상단없음)_수로덮개(우2)(상)_상류-수로_1-1공구" xfId="2260"/>
    <cellStyle name="_도곡교 교대 수량_암거수량(2)_강곡4제(상류)_통관본체및토공(차수벽상단없음)_수로덮개(좌1)(상)" xfId="2261"/>
    <cellStyle name="_도곡교 교대 수량_암거수량(2)_강곡4제(상류)_통관본체및토공(차수벽상단없음)_수로덮개(좌1)(상)_00-1지구" xfId="2262"/>
    <cellStyle name="_도곡교 교대 수량_암거수량(2)_강곡4제(상류)_통관본체및토공(차수벽상단없음)_수로덮개(좌1)(상)_1지구" xfId="2263"/>
    <cellStyle name="_도곡교 교대 수량_암거수량(2)_강곡4제(상류)_통관본체및토공(차수벽상단없음)_수로덮개(좌1)(상)_상류-수로" xfId="2264"/>
    <cellStyle name="_도곡교 교대 수량_암거수량(2)_강곡4제(상류)_통관본체및토공(차수벽상단없음)_수로덮개(좌1)(상)_상류-수로_1-1공구" xfId="2265"/>
    <cellStyle name="_도곡교 교대 수량_암거수량(2)_상달취입보수량(수정)" xfId="2266"/>
    <cellStyle name="_도곡교 교대 수량_암거수량(2)_상류-수로" xfId="2267"/>
    <cellStyle name="_도곡교 교대 수량_암거수량(2)_상류-수로_00-1지구" xfId="2268"/>
    <cellStyle name="_도곡교 교대 수량_암거수량(2)_상류-수로_1지구" xfId="2269"/>
    <cellStyle name="_도곡교 교대 수량_암거수량(2)_상류-수로_상류-수로" xfId="2270"/>
    <cellStyle name="_도곡교 교대 수량_암거수량(2)_상류-수로_상류-수로_1-1공구" xfId="2271"/>
    <cellStyle name="_도곡교 교대 수량_암거수량(2)_수로덮개(우2)(상)" xfId="2272"/>
    <cellStyle name="_도곡교 교대 수량_암거수량(2)_수로덮개(우2)(상)_00-1지구" xfId="2273"/>
    <cellStyle name="_도곡교 교대 수량_암거수량(2)_수로덮개(우2)(상)_1지구" xfId="2274"/>
    <cellStyle name="_도곡교 교대 수량_암거수량(2)_수로덮개(우2)(상)_상류-수로" xfId="2275"/>
    <cellStyle name="_도곡교 교대 수량_암거수량(2)_수로덮개(우2)(상)_상류-수로_1-1공구" xfId="2276"/>
    <cellStyle name="_도곡교 교대 수량_암거수량(2)_수로덮개(좌1)(상)" xfId="2277"/>
    <cellStyle name="_도곡교 교대 수량_암거수량(2)_수로덮개(좌1)(상)_00-1지구" xfId="2278"/>
    <cellStyle name="_도곡교 교대 수량_암거수량(2)_수로덮개(좌1)(상)_1지구" xfId="2279"/>
    <cellStyle name="_도곡교 교대 수량_암거수량(2)_수로덮개(좌1)(상)_상류-수로" xfId="2280"/>
    <cellStyle name="_도곡교 교대 수량_암거수량(2)_수로덮개(좌1)(상)_상류-수로_1-1공구" xfId="2281"/>
    <cellStyle name="_도곡교 교대 수량_암거수량(2)_창하 #8(800집수)" xfId="2282"/>
    <cellStyle name="_도곡교 교대 수량_암거수량(2)_창하 #8(800집수)_1-1공구" xfId="2283"/>
    <cellStyle name="_도곡교 교대 수량_암거수량(2)_창하 #8(800집수)_상달취입보수량(수정)" xfId="2284"/>
    <cellStyle name="_도곡교 교대 수량_암거수량(2)_창하 #8(800집수)_상류-수로" xfId="2285"/>
    <cellStyle name="_도곡교 교대 수량_암거수량(2)_창하 #8(800집수)_상류-수로_00-1지구" xfId="2286"/>
    <cellStyle name="_도곡교 교대 수량_암거수량(2)_창하 #8(800집수)_상류-수로_1지구" xfId="2287"/>
    <cellStyle name="_도곡교 교대 수량_암거수량(2)_창하 #8(800집수)_상류-수로_상류-수로" xfId="2288"/>
    <cellStyle name="_도곡교 교대 수량_암거수량(2)_창하 #8(800집수)_상류-수로_상류-수로_1-1공구" xfId="2289"/>
    <cellStyle name="_도곡교 교대 수량_암거수량(2)_창하 #8(800집수)_수로덮개(우2)(상)" xfId="2290"/>
    <cellStyle name="_도곡교 교대 수량_암거수량(2)_창하 #8(800집수)_수로덮개(우2)(상)_00-1지구" xfId="2291"/>
    <cellStyle name="_도곡교 교대 수량_암거수량(2)_창하 #8(800집수)_수로덮개(우2)(상)_1지구" xfId="2292"/>
    <cellStyle name="_도곡교 교대 수량_암거수량(2)_창하 #8(800집수)_수로덮개(우2)(상)_상류-수로" xfId="2293"/>
    <cellStyle name="_도곡교 교대 수량_암거수량(2)_창하 #8(800집수)_수로덮개(우2)(상)_상류-수로_1-1공구" xfId="2294"/>
    <cellStyle name="_도곡교 교대 수량_암거수량(2)_창하 #8(800집수)_수로덮개(좌1)(상)" xfId="2295"/>
    <cellStyle name="_도곡교 교대 수량_암거수량(2)_창하 #8(800집수)_수로덮개(좌1)(상)_00-1지구" xfId="2296"/>
    <cellStyle name="_도곡교 교대 수량_암거수량(2)_창하 #8(800집수)_수로덮개(좌1)(상)_1지구" xfId="2297"/>
    <cellStyle name="_도곡교 교대 수량_암거수량(2)_창하 #8(800집수)_수로덮개(좌1)(상)_상류-수로" xfId="2298"/>
    <cellStyle name="_도곡교 교대 수량_암거수량(2)_창하 #8(800집수)_수로덮개(좌1)(상)_상류-수로_1-1공구" xfId="2299"/>
    <cellStyle name="_도곡교 교대 수량_암거수량(2)_창하 #8(800집수)_통관본체및토공(차수벽상단없음)" xfId="2300"/>
    <cellStyle name="_도곡교 교대 수량_암거수량(2)_창하 #8(800집수)_통관본체및토공(차수벽상단없음)_1-1공구" xfId="2301"/>
    <cellStyle name="_도곡교 교대 수량_암거수량(2)_창하 #8(800집수)_통관본체및토공(차수벽상단없음)_상달취입보수량(수정)" xfId="2302"/>
    <cellStyle name="_도곡교 교대 수량_암거수량(2)_창하 #8(800집수)_통관본체및토공(차수벽상단없음)_상류-수로" xfId="2303"/>
    <cellStyle name="_도곡교 교대 수량_암거수량(2)_창하 #8(800집수)_통관본체및토공(차수벽상단없음)_상류-수로_00-1지구" xfId="2304"/>
    <cellStyle name="_도곡교 교대 수량_암거수량(2)_창하 #8(800집수)_통관본체및토공(차수벽상단없음)_상류-수로_1지구" xfId="2305"/>
    <cellStyle name="_도곡교 교대 수량_암거수량(2)_창하 #8(800집수)_통관본체및토공(차수벽상단없음)_상류-수로_상류-수로" xfId="2306"/>
    <cellStyle name="_도곡교 교대 수량_암거수량(2)_창하 #8(800집수)_통관본체및토공(차수벽상단없음)_상류-수로_상류-수로_1-1공구" xfId="2307"/>
    <cellStyle name="_도곡교 교대 수량_암거수량(2)_창하 #8(800집수)_통관본체및토공(차수벽상단없음)_수로덮개(우2)(상)" xfId="2308"/>
    <cellStyle name="_도곡교 교대 수량_암거수량(2)_창하 #8(800집수)_통관본체및토공(차수벽상단없음)_수로덮개(우2)(상)_00-1지구" xfId="2309"/>
    <cellStyle name="_도곡교 교대 수량_암거수량(2)_창하 #8(800집수)_통관본체및토공(차수벽상단없음)_수로덮개(우2)(상)_1지구" xfId="2310"/>
    <cellStyle name="_도곡교 교대 수량_암거수량(2)_창하 #8(800집수)_통관본체및토공(차수벽상단없음)_수로덮개(우2)(상)_상류-수로" xfId="2311"/>
    <cellStyle name="_도곡교 교대 수량_암거수량(2)_창하 #8(800집수)_통관본체및토공(차수벽상단없음)_수로덮개(우2)(상)_상류-수로_1-1공구" xfId="2312"/>
    <cellStyle name="_도곡교 교대 수량_암거수량(2)_창하 #8(800집수)_통관본체및토공(차수벽상단없음)_수로덮개(좌1)(상)" xfId="2313"/>
    <cellStyle name="_도곡교 교대 수량_암거수량(2)_창하 #8(800집수)_통관본체및토공(차수벽상단없음)_수로덮개(좌1)(상)_00-1지구" xfId="2314"/>
    <cellStyle name="_도곡교 교대 수량_암거수량(2)_창하 #8(800집수)_통관본체및토공(차수벽상단없음)_수로덮개(좌1)(상)_1지구" xfId="2315"/>
    <cellStyle name="_도곡교 교대 수량_암거수량(2)_창하 #8(800집수)_통관본체및토공(차수벽상단없음)_수로덮개(좌1)(상)_상류-수로" xfId="2316"/>
    <cellStyle name="_도곡교 교대 수량_암거수량(2)_창하 #8(800집수)_통관본체및토공(차수벽상단없음)_수로덮개(좌1)(상)_상류-수로_1-1공구" xfId="2317"/>
    <cellStyle name="_도곡교 교대 수량_암거수량_1-1공구" xfId="2318"/>
    <cellStyle name="_도곡교 교대 수량_암거수량_강곡4제(상류)" xfId="2319"/>
    <cellStyle name="_도곡교 교대 수량_암거수량_강곡4제(상류)_1-1공구" xfId="2320"/>
    <cellStyle name="_도곡교 교대 수량_암거수량_강곡4제(상류)_상달취입보수량(수정)" xfId="2321"/>
    <cellStyle name="_도곡교 교대 수량_암거수량_강곡4제(상류)_상류-수로" xfId="2322"/>
    <cellStyle name="_도곡교 교대 수량_암거수량_강곡4제(상류)_상류-수로_00-1지구" xfId="2323"/>
    <cellStyle name="_도곡교 교대 수량_암거수량_강곡4제(상류)_상류-수로_1지구" xfId="2324"/>
    <cellStyle name="_도곡교 교대 수량_암거수량_강곡4제(상류)_상류-수로_상류-수로" xfId="2325"/>
    <cellStyle name="_도곡교 교대 수량_암거수량_강곡4제(상류)_상류-수로_상류-수로_1-1공구" xfId="2326"/>
    <cellStyle name="_도곡교 교대 수량_암거수량_강곡4제(상류)_수로덮개(우2)(상)" xfId="2327"/>
    <cellStyle name="_도곡교 교대 수량_암거수량_강곡4제(상류)_수로덮개(우2)(상)_00-1지구" xfId="2328"/>
    <cellStyle name="_도곡교 교대 수량_암거수량_강곡4제(상류)_수로덮개(우2)(상)_1지구" xfId="2329"/>
    <cellStyle name="_도곡교 교대 수량_암거수량_강곡4제(상류)_수로덮개(우2)(상)_상류-수로" xfId="2330"/>
    <cellStyle name="_도곡교 교대 수량_암거수량_강곡4제(상류)_수로덮개(우2)(상)_상류-수로_1-1공구" xfId="2331"/>
    <cellStyle name="_도곡교 교대 수량_암거수량_강곡4제(상류)_수로덮개(좌1)(상)" xfId="2332"/>
    <cellStyle name="_도곡교 교대 수량_암거수량_강곡4제(상류)_수로덮개(좌1)(상)_00-1지구" xfId="2333"/>
    <cellStyle name="_도곡교 교대 수량_암거수량_강곡4제(상류)_수로덮개(좌1)(상)_1지구" xfId="2334"/>
    <cellStyle name="_도곡교 교대 수량_암거수량_강곡4제(상류)_수로덮개(좌1)(상)_상류-수로" xfId="2335"/>
    <cellStyle name="_도곡교 교대 수량_암거수량_강곡4제(상류)_수로덮개(좌1)(상)_상류-수로_1-1공구" xfId="2336"/>
    <cellStyle name="_도곡교 교대 수량_암거수량_강곡4제(상류)_통관본체및토공(차수벽상단없음)" xfId="2337"/>
    <cellStyle name="_도곡교 교대 수량_암거수량_강곡4제(상류)_통관본체및토공(차수벽상단없음)_1-1공구" xfId="2338"/>
    <cellStyle name="_도곡교 교대 수량_암거수량_강곡4제(상류)_통관본체및토공(차수벽상단없음)_상달취입보수량(수정)" xfId="2339"/>
    <cellStyle name="_도곡교 교대 수량_암거수량_강곡4제(상류)_통관본체및토공(차수벽상단없음)_상류-수로" xfId="2340"/>
    <cellStyle name="_도곡교 교대 수량_암거수량_강곡4제(상류)_통관본체및토공(차수벽상단없음)_상류-수로_00-1지구" xfId="2341"/>
    <cellStyle name="_도곡교 교대 수량_암거수량_강곡4제(상류)_통관본체및토공(차수벽상단없음)_상류-수로_1지구" xfId="2342"/>
    <cellStyle name="_도곡교 교대 수량_암거수량_강곡4제(상류)_통관본체및토공(차수벽상단없음)_상류-수로_상류-수로" xfId="2343"/>
    <cellStyle name="_도곡교 교대 수량_암거수량_강곡4제(상류)_통관본체및토공(차수벽상단없음)_상류-수로_상류-수로_1-1공구" xfId="2344"/>
    <cellStyle name="_도곡교 교대 수량_암거수량_강곡4제(상류)_통관본체및토공(차수벽상단없음)_수로덮개(우2)(상)" xfId="2345"/>
    <cellStyle name="_도곡교 교대 수량_암거수량_강곡4제(상류)_통관본체및토공(차수벽상단없음)_수로덮개(우2)(상)_00-1지구" xfId="2346"/>
    <cellStyle name="_도곡교 교대 수량_암거수량_강곡4제(상류)_통관본체및토공(차수벽상단없음)_수로덮개(우2)(상)_1지구" xfId="2347"/>
    <cellStyle name="_도곡교 교대 수량_암거수량_강곡4제(상류)_통관본체및토공(차수벽상단없음)_수로덮개(우2)(상)_상류-수로" xfId="2348"/>
    <cellStyle name="_도곡교 교대 수량_암거수량_강곡4제(상류)_통관본체및토공(차수벽상단없음)_수로덮개(우2)(상)_상류-수로_1-1공구" xfId="2349"/>
    <cellStyle name="_도곡교 교대 수량_암거수량_강곡4제(상류)_통관본체및토공(차수벽상단없음)_수로덮개(좌1)(상)" xfId="2350"/>
    <cellStyle name="_도곡교 교대 수량_암거수량_강곡4제(상류)_통관본체및토공(차수벽상단없음)_수로덮개(좌1)(상)_00-1지구" xfId="2351"/>
    <cellStyle name="_도곡교 교대 수량_암거수량_강곡4제(상류)_통관본체및토공(차수벽상단없음)_수로덮개(좌1)(상)_1지구" xfId="2352"/>
    <cellStyle name="_도곡교 교대 수량_암거수량_강곡4제(상류)_통관본체및토공(차수벽상단없음)_수로덮개(좌1)(상)_상류-수로" xfId="2353"/>
    <cellStyle name="_도곡교 교대 수량_암거수량_강곡4제(상류)_통관본체및토공(차수벽상단없음)_수로덮개(좌1)(상)_상류-수로_1-1공구" xfId="2354"/>
    <cellStyle name="_도곡교 교대 수량_암거수량_상달취입보수량(수정)" xfId="2355"/>
    <cellStyle name="_도곡교 교대 수량_암거수량_상류-수로" xfId="2356"/>
    <cellStyle name="_도곡교 교대 수량_암거수량_상류-수로_00-1지구" xfId="2357"/>
    <cellStyle name="_도곡교 교대 수량_암거수량_상류-수로_1지구" xfId="2358"/>
    <cellStyle name="_도곡교 교대 수량_암거수량_상류-수로_상류-수로" xfId="2359"/>
    <cellStyle name="_도곡교 교대 수량_암거수량_상류-수로_상류-수로_1-1공구" xfId="2360"/>
    <cellStyle name="_도곡교 교대 수량_암거수량_수로덮개(우2)(상)" xfId="2361"/>
    <cellStyle name="_도곡교 교대 수량_암거수량_수로덮개(우2)(상)_00-1지구" xfId="2362"/>
    <cellStyle name="_도곡교 교대 수량_암거수량_수로덮개(우2)(상)_1지구" xfId="2363"/>
    <cellStyle name="_도곡교 교대 수량_암거수량_수로덮개(우2)(상)_상류-수로" xfId="2364"/>
    <cellStyle name="_도곡교 교대 수량_암거수량_수로덮개(우2)(상)_상류-수로_1-1공구" xfId="2365"/>
    <cellStyle name="_도곡교 교대 수량_암거수량_수로덮개(좌1)(상)" xfId="2366"/>
    <cellStyle name="_도곡교 교대 수량_암거수량_수로덮개(좌1)(상)_00-1지구" xfId="2367"/>
    <cellStyle name="_도곡교 교대 수량_암거수량_수로덮개(좌1)(상)_1지구" xfId="2368"/>
    <cellStyle name="_도곡교 교대 수량_암거수량_수로덮개(좌1)(상)_상류-수로" xfId="2369"/>
    <cellStyle name="_도곡교 교대 수량_암거수량_수로덮개(좌1)(상)_상류-수로_1-1공구" xfId="2370"/>
    <cellStyle name="_도곡교 교대 수량_암거수량_창하 #8(800집수)" xfId="2371"/>
    <cellStyle name="_도곡교 교대 수량_암거수량_창하 #8(800집수)_1-1공구" xfId="2372"/>
    <cellStyle name="_도곡교 교대 수량_암거수량_창하 #8(800집수)_상달취입보수량(수정)" xfId="2373"/>
    <cellStyle name="_도곡교 교대 수량_암거수량_창하 #8(800집수)_상류-수로" xfId="2374"/>
    <cellStyle name="_도곡교 교대 수량_암거수량_창하 #8(800집수)_상류-수로_00-1지구" xfId="2375"/>
    <cellStyle name="_도곡교 교대 수량_암거수량_창하 #8(800집수)_상류-수로_1지구" xfId="2376"/>
    <cellStyle name="_도곡교 교대 수량_암거수량_창하 #8(800집수)_상류-수로_상류-수로" xfId="2377"/>
    <cellStyle name="_도곡교 교대 수량_암거수량_창하 #8(800집수)_상류-수로_상류-수로_1-1공구" xfId="2378"/>
    <cellStyle name="_도곡교 교대 수량_암거수량_창하 #8(800집수)_수로덮개(우2)(상)" xfId="2379"/>
    <cellStyle name="_도곡교 교대 수량_암거수량_창하 #8(800집수)_수로덮개(우2)(상)_00-1지구" xfId="2380"/>
    <cellStyle name="_도곡교 교대 수량_암거수량_창하 #8(800집수)_수로덮개(우2)(상)_1지구" xfId="2381"/>
    <cellStyle name="_도곡교 교대 수량_암거수량_창하 #8(800집수)_수로덮개(우2)(상)_상류-수로" xfId="2382"/>
    <cellStyle name="_도곡교 교대 수량_암거수량_창하 #8(800집수)_수로덮개(우2)(상)_상류-수로_1-1공구" xfId="2383"/>
    <cellStyle name="_도곡교 교대 수량_암거수량_창하 #8(800집수)_수로덮개(좌1)(상)" xfId="2384"/>
    <cellStyle name="_도곡교 교대 수량_암거수량_창하 #8(800집수)_수로덮개(좌1)(상)_00-1지구" xfId="2385"/>
    <cellStyle name="_도곡교 교대 수량_암거수량_창하 #8(800집수)_수로덮개(좌1)(상)_1지구" xfId="2386"/>
    <cellStyle name="_도곡교 교대 수량_암거수량_창하 #8(800집수)_수로덮개(좌1)(상)_상류-수로" xfId="2387"/>
    <cellStyle name="_도곡교 교대 수량_암거수량_창하 #8(800집수)_수로덮개(좌1)(상)_상류-수로_1-1공구" xfId="2388"/>
    <cellStyle name="_도곡교 교대 수량_암거수량_창하 #8(800집수)_통관본체및토공(차수벽상단없음)" xfId="2389"/>
    <cellStyle name="_도곡교 교대 수량_암거수량_창하 #8(800집수)_통관본체및토공(차수벽상단없음)_1-1공구" xfId="2390"/>
    <cellStyle name="_도곡교 교대 수량_암거수량_창하 #8(800집수)_통관본체및토공(차수벽상단없음)_상달취입보수량(수정)" xfId="2391"/>
    <cellStyle name="_도곡교 교대 수량_암거수량_창하 #8(800집수)_통관본체및토공(차수벽상단없음)_상류-수로" xfId="2392"/>
    <cellStyle name="_도곡교 교대 수량_암거수량_창하 #8(800집수)_통관본체및토공(차수벽상단없음)_상류-수로_00-1지구" xfId="2393"/>
    <cellStyle name="_도곡교 교대 수량_암거수량_창하 #8(800집수)_통관본체및토공(차수벽상단없음)_상류-수로_1지구" xfId="2394"/>
    <cellStyle name="_도곡교 교대 수량_암거수량_창하 #8(800집수)_통관본체및토공(차수벽상단없음)_상류-수로_상류-수로" xfId="2395"/>
    <cellStyle name="_도곡교 교대 수량_암거수량_창하 #8(800집수)_통관본체및토공(차수벽상단없음)_상류-수로_상류-수로_1-1공구" xfId="2396"/>
    <cellStyle name="_도곡교 교대 수량_암거수량_창하 #8(800집수)_통관본체및토공(차수벽상단없음)_수로덮개(우2)(상)" xfId="2397"/>
    <cellStyle name="_도곡교 교대 수량_암거수량_창하 #8(800집수)_통관본체및토공(차수벽상단없음)_수로덮개(우2)(상)_00-1지구" xfId="2398"/>
    <cellStyle name="_도곡교 교대 수량_암거수량_창하 #8(800집수)_통관본체및토공(차수벽상단없음)_수로덮개(우2)(상)_1지구" xfId="2399"/>
    <cellStyle name="_도곡교 교대 수량_암거수량_창하 #8(800집수)_통관본체및토공(차수벽상단없음)_수로덮개(우2)(상)_상류-수로" xfId="2400"/>
    <cellStyle name="_도곡교 교대 수량_암거수량_창하 #8(800집수)_통관본체및토공(차수벽상단없음)_수로덮개(우2)(상)_상류-수로_1-1공구" xfId="2401"/>
    <cellStyle name="_도곡교 교대 수량_암거수량_창하 #8(800집수)_통관본체및토공(차수벽상단없음)_수로덮개(좌1)(상)" xfId="2402"/>
    <cellStyle name="_도곡교 교대 수량_암거수량_창하 #8(800집수)_통관본체및토공(차수벽상단없음)_수로덮개(좌1)(상)_00-1지구" xfId="2403"/>
    <cellStyle name="_도곡교 교대 수량_암거수량_창하 #8(800집수)_통관본체및토공(차수벽상단없음)_수로덮개(좌1)(상)_1지구" xfId="2404"/>
    <cellStyle name="_도곡교 교대 수량_암거수량_창하 #8(800집수)_통관본체및토공(차수벽상단없음)_수로덮개(좌1)(상)_상류-수로" xfId="2405"/>
    <cellStyle name="_도곡교 교대 수량_암거수량_창하 #8(800집수)_통관본체및토공(차수벽상단없음)_수로덮개(좌1)(상)_상류-수로_1-1공구" xfId="2406"/>
    <cellStyle name="_도곡교 교대 수량_창하 #8(800집수)" xfId="2407"/>
    <cellStyle name="_도곡교 교대 수량_창하 #8(800집수)_1-1공구" xfId="2408"/>
    <cellStyle name="_도곡교 교대 수량_창하 #8(800집수)_상달취입보수량(수정)" xfId="2409"/>
    <cellStyle name="_도곡교 교대 수량_창하 #8(800집수)_상류-수로" xfId="2410"/>
    <cellStyle name="_도곡교 교대 수량_창하 #8(800집수)_상류-수로_00-1지구" xfId="2411"/>
    <cellStyle name="_도곡교 교대 수량_창하 #8(800집수)_상류-수로_1지구" xfId="2412"/>
    <cellStyle name="_도곡교 교대 수량_창하 #8(800집수)_상류-수로_상류-수로" xfId="2413"/>
    <cellStyle name="_도곡교 교대 수량_창하 #8(800집수)_상류-수로_상류-수로_1-1공구" xfId="2414"/>
    <cellStyle name="_도곡교 교대 수량_창하 #8(800집수)_수로덮개(우2)(상)" xfId="2415"/>
    <cellStyle name="_도곡교 교대 수량_창하 #8(800집수)_수로덮개(우2)(상)_00-1지구" xfId="2416"/>
    <cellStyle name="_도곡교 교대 수량_창하 #8(800집수)_수로덮개(우2)(상)_1지구" xfId="2417"/>
    <cellStyle name="_도곡교 교대 수량_창하 #8(800집수)_수로덮개(우2)(상)_상류-수로" xfId="2418"/>
    <cellStyle name="_도곡교 교대 수량_창하 #8(800집수)_수로덮개(우2)(상)_상류-수로_1-1공구" xfId="2419"/>
    <cellStyle name="_도곡교 교대 수량_창하 #8(800집수)_수로덮개(좌1)(상)" xfId="2420"/>
    <cellStyle name="_도곡교 교대 수량_창하 #8(800집수)_수로덮개(좌1)(상)_00-1지구" xfId="2421"/>
    <cellStyle name="_도곡교 교대 수량_창하 #8(800집수)_수로덮개(좌1)(상)_1지구" xfId="2422"/>
    <cellStyle name="_도곡교 교대 수량_창하 #8(800집수)_수로덮개(좌1)(상)_상류-수로" xfId="2423"/>
    <cellStyle name="_도곡교 교대 수량_창하 #8(800집수)_수로덮개(좌1)(상)_상류-수로_1-1공구" xfId="2424"/>
    <cellStyle name="_도곡교 교대 수량_창하 #8(800집수)_통관본체및토공(차수벽상단없음)" xfId="2425"/>
    <cellStyle name="_도곡교 교대 수량_창하 #8(800집수)_통관본체및토공(차수벽상단없음)_1-1공구" xfId="2426"/>
    <cellStyle name="_도곡교 교대 수량_창하 #8(800집수)_통관본체및토공(차수벽상단없음)_상달취입보수량(수정)" xfId="2427"/>
    <cellStyle name="_도곡교 교대 수량_창하 #8(800집수)_통관본체및토공(차수벽상단없음)_상류-수로" xfId="2428"/>
    <cellStyle name="_도곡교 교대 수량_창하 #8(800집수)_통관본체및토공(차수벽상단없음)_상류-수로_00-1지구" xfId="2429"/>
    <cellStyle name="_도곡교 교대 수량_창하 #8(800집수)_통관본체및토공(차수벽상단없음)_상류-수로_1지구" xfId="2430"/>
    <cellStyle name="_도곡교 교대 수량_창하 #8(800집수)_통관본체및토공(차수벽상단없음)_상류-수로_상류-수로" xfId="2431"/>
    <cellStyle name="_도곡교 교대 수량_창하 #8(800집수)_통관본체및토공(차수벽상단없음)_상류-수로_상류-수로_1-1공구" xfId="2432"/>
    <cellStyle name="_도곡교 교대 수량_창하 #8(800집수)_통관본체및토공(차수벽상단없음)_수로덮개(우2)(상)" xfId="2433"/>
    <cellStyle name="_도곡교 교대 수량_창하 #8(800집수)_통관본체및토공(차수벽상단없음)_수로덮개(우2)(상)_00-1지구" xfId="2434"/>
    <cellStyle name="_도곡교 교대 수량_창하 #8(800집수)_통관본체및토공(차수벽상단없음)_수로덮개(우2)(상)_1지구" xfId="2435"/>
    <cellStyle name="_도곡교 교대 수량_창하 #8(800집수)_통관본체및토공(차수벽상단없음)_수로덮개(우2)(상)_상류-수로" xfId="2436"/>
    <cellStyle name="_도곡교 교대 수량_창하 #8(800집수)_통관본체및토공(차수벽상단없음)_수로덮개(우2)(상)_상류-수로_1-1공구" xfId="2437"/>
    <cellStyle name="_도곡교 교대 수량_창하 #8(800집수)_통관본체및토공(차수벽상단없음)_수로덮개(좌1)(상)" xfId="2438"/>
    <cellStyle name="_도곡교 교대 수량_창하 #8(800집수)_통관본체및토공(차수벽상단없음)_수로덮개(좌1)(상)_00-1지구" xfId="2439"/>
    <cellStyle name="_도곡교 교대 수량_창하 #8(800집수)_통관본체및토공(차수벽상단없음)_수로덮개(좌1)(상)_1지구" xfId="2440"/>
    <cellStyle name="_도곡교 교대 수량_창하 #8(800집수)_통관본체및토공(차수벽상단없음)_수로덮개(좌1)(상)_상류-수로" xfId="2441"/>
    <cellStyle name="_도곡교 교대 수량_창하 #8(800집수)_통관본체및토공(차수벽상단없음)_수로덮개(좌1)(상)_상류-수로_1-1공구" xfId="2442"/>
    <cellStyle name="_방현2배수통관(유입-집,유출-날)" xfId="2443"/>
    <cellStyle name="_배수통관깨기" xfId="2444"/>
    <cellStyle name="_부대공(영가대교)" xfId="2445"/>
    <cellStyle name="_부대공(중동고가교)" xfId="2446"/>
    <cellStyle name="_상달취입보수량(수정)" xfId="2447"/>
    <cellStyle name="_상류-수로" xfId="2448"/>
    <cellStyle name="_상류-수로_00-1지구" xfId="2449"/>
    <cellStyle name="_상류-수로_1지구" xfId="2450"/>
    <cellStyle name="_상류-수로_상류-수로" xfId="2451"/>
    <cellStyle name="_상류-수로_상류-수로_1-1공구" xfId="2452"/>
    <cellStyle name="_세하1배수암거수로" xfId="2453"/>
    <cellStyle name="_세하2취수통관" xfId="2454"/>
    <cellStyle name="_수로덮개(우2)(상)" xfId="2455"/>
    <cellStyle name="_수로덮개(우2)(상)_00-1지구" xfId="2456"/>
    <cellStyle name="_수로덮개(우2)(상)_1지구" xfId="2457"/>
    <cellStyle name="_수로덮개(우2)(상)_상류-수로" xfId="2458"/>
    <cellStyle name="_수로덮개(우2)(상)_상류-수로_1-1공구" xfId="2459"/>
    <cellStyle name="_수로덮개(좌1)(상)" xfId="2460"/>
    <cellStyle name="_수로덮개(좌1)(상)_00-1지구" xfId="2461"/>
    <cellStyle name="_수로덮개(좌1)(상)_1지구" xfId="2462"/>
    <cellStyle name="_수로덮개(좌1)(상)_상류-수로" xfId="2463"/>
    <cellStyle name="_수로덮개(좌1)(상)_상류-수로_1-1공구" xfId="2464"/>
    <cellStyle name="_암거수량" xfId="2465"/>
    <cellStyle name="_암거수량(2)" xfId="2466"/>
    <cellStyle name="_암거수량(2)_1-1공구" xfId="2467"/>
    <cellStyle name="_암거수량(2)_강곡4제(상류)" xfId="2468"/>
    <cellStyle name="_암거수량(2)_강곡4제(상류)_1-1공구" xfId="2469"/>
    <cellStyle name="_암거수량(2)_강곡4제(상류)_상달취입보수량(수정)" xfId="2470"/>
    <cellStyle name="_암거수량(2)_강곡4제(상류)_상류-수로" xfId="2471"/>
    <cellStyle name="_암거수량(2)_강곡4제(상류)_상류-수로_00-1지구" xfId="2472"/>
    <cellStyle name="_암거수량(2)_강곡4제(상류)_상류-수로_1지구" xfId="2473"/>
    <cellStyle name="_암거수량(2)_강곡4제(상류)_상류-수로_상류-수로" xfId="2474"/>
    <cellStyle name="_암거수량(2)_강곡4제(상류)_상류-수로_상류-수로_1-1공구" xfId="2475"/>
    <cellStyle name="_암거수량(2)_강곡4제(상류)_수로덮개(우2)(상)" xfId="2476"/>
    <cellStyle name="_암거수량(2)_강곡4제(상류)_수로덮개(우2)(상)_00-1지구" xfId="2477"/>
    <cellStyle name="_암거수량(2)_강곡4제(상류)_수로덮개(우2)(상)_1지구" xfId="2478"/>
    <cellStyle name="_암거수량(2)_강곡4제(상류)_수로덮개(우2)(상)_상류-수로" xfId="2479"/>
    <cellStyle name="_암거수량(2)_강곡4제(상류)_수로덮개(우2)(상)_상류-수로_1-1공구" xfId="2480"/>
    <cellStyle name="_암거수량(2)_강곡4제(상류)_수로덮개(좌1)(상)" xfId="2481"/>
    <cellStyle name="_암거수량(2)_강곡4제(상류)_수로덮개(좌1)(상)_00-1지구" xfId="2482"/>
    <cellStyle name="_암거수량(2)_강곡4제(상류)_수로덮개(좌1)(상)_1지구" xfId="2483"/>
    <cellStyle name="_암거수량(2)_강곡4제(상류)_수로덮개(좌1)(상)_상류-수로" xfId="2484"/>
    <cellStyle name="_암거수량(2)_강곡4제(상류)_수로덮개(좌1)(상)_상류-수로_1-1공구" xfId="2485"/>
    <cellStyle name="_암거수량(2)_강곡4제(상류)_통관본체및토공(차수벽상단없음)" xfId="2486"/>
    <cellStyle name="_암거수량(2)_강곡4제(상류)_통관본체및토공(차수벽상단없음)_1-1공구" xfId="2487"/>
    <cellStyle name="_암거수량(2)_강곡4제(상류)_통관본체및토공(차수벽상단없음)_상달취입보수량(수정)" xfId="2488"/>
    <cellStyle name="_암거수량(2)_강곡4제(상류)_통관본체및토공(차수벽상단없음)_상류-수로" xfId="2489"/>
    <cellStyle name="_암거수량(2)_강곡4제(상류)_통관본체및토공(차수벽상단없음)_상류-수로_00-1지구" xfId="2490"/>
    <cellStyle name="_암거수량(2)_강곡4제(상류)_통관본체및토공(차수벽상단없음)_상류-수로_1지구" xfId="2491"/>
    <cellStyle name="_암거수량(2)_강곡4제(상류)_통관본체및토공(차수벽상단없음)_상류-수로_상류-수로" xfId="2492"/>
    <cellStyle name="_암거수량(2)_강곡4제(상류)_통관본체및토공(차수벽상단없음)_상류-수로_상류-수로_1-1공구" xfId="2493"/>
    <cellStyle name="_암거수량(2)_강곡4제(상류)_통관본체및토공(차수벽상단없음)_수로덮개(우2)(상)" xfId="2494"/>
    <cellStyle name="_암거수량(2)_강곡4제(상류)_통관본체및토공(차수벽상단없음)_수로덮개(우2)(상)_00-1지구" xfId="2495"/>
    <cellStyle name="_암거수량(2)_강곡4제(상류)_통관본체및토공(차수벽상단없음)_수로덮개(우2)(상)_1지구" xfId="2496"/>
    <cellStyle name="_암거수량(2)_강곡4제(상류)_통관본체및토공(차수벽상단없음)_수로덮개(우2)(상)_상류-수로" xfId="2497"/>
    <cellStyle name="_암거수량(2)_강곡4제(상류)_통관본체및토공(차수벽상단없음)_수로덮개(우2)(상)_상류-수로_1-1공구" xfId="2498"/>
    <cellStyle name="_암거수량(2)_강곡4제(상류)_통관본체및토공(차수벽상단없음)_수로덮개(좌1)(상)" xfId="2499"/>
    <cellStyle name="_암거수량(2)_강곡4제(상류)_통관본체및토공(차수벽상단없음)_수로덮개(좌1)(상)_00-1지구" xfId="2500"/>
    <cellStyle name="_암거수량(2)_강곡4제(상류)_통관본체및토공(차수벽상단없음)_수로덮개(좌1)(상)_1지구" xfId="2501"/>
    <cellStyle name="_암거수량(2)_강곡4제(상류)_통관본체및토공(차수벽상단없음)_수로덮개(좌1)(상)_상류-수로" xfId="2502"/>
    <cellStyle name="_암거수량(2)_강곡4제(상류)_통관본체및토공(차수벽상단없음)_수로덮개(좌1)(상)_상류-수로_1-1공구" xfId="2503"/>
    <cellStyle name="_암거수량(2)_상달취입보수량(수정)" xfId="2504"/>
    <cellStyle name="_암거수량(2)_상류-수로" xfId="2505"/>
    <cellStyle name="_암거수량(2)_상류-수로_00-1지구" xfId="2506"/>
    <cellStyle name="_암거수량(2)_상류-수로_1지구" xfId="2507"/>
    <cellStyle name="_암거수량(2)_상류-수로_상류-수로" xfId="2508"/>
    <cellStyle name="_암거수량(2)_상류-수로_상류-수로_1-1공구" xfId="2509"/>
    <cellStyle name="_암거수량(2)_수로덮개(우2)(상)" xfId="2510"/>
    <cellStyle name="_암거수량(2)_수로덮개(우2)(상)_00-1지구" xfId="2511"/>
    <cellStyle name="_암거수량(2)_수로덮개(우2)(상)_1지구" xfId="2512"/>
    <cellStyle name="_암거수량(2)_수로덮개(우2)(상)_상류-수로" xfId="2513"/>
    <cellStyle name="_암거수량(2)_수로덮개(우2)(상)_상류-수로_1-1공구" xfId="2514"/>
    <cellStyle name="_암거수량(2)_수로덮개(좌1)(상)" xfId="2515"/>
    <cellStyle name="_암거수량(2)_수로덮개(좌1)(상)_00-1지구" xfId="2516"/>
    <cellStyle name="_암거수량(2)_수로덮개(좌1)(상)_1지구" xfId="2517"/>
    <cellStyle name="_암거수량(2)_수로덮개(좌1)(상)_상류-수로" xfId="2518"/>
    <cellStyle name="_암거수량(2)_수로덮개(좌1)(상)_상류-수로_1-1공구" xfId="2519"/>
    <cellStyle name="_암거수량(2)_창하 #8(800집수)" xfId="2520"/>
    <cellStyle name="_암거수량(2)_창하 #8(800집수)_1-1공구" xfId="2521"/>
    <cellStyle name="_암거수량(2)_창하 #8(800집수)_상달취입보수량(수정)" xfId="2522"/>
    <cellStyle name="_암거수량(2)_창하 #8(800집수)_상류-수로" xfId="2523"/>
    <cellStyle name="_암거수량(2)_창하 #8(800집수)_상류-수로_00-1지구" xfId="2524"/>
    <cellStyle name="_암거수량(2)_창하 #8(800집수)_상류-수로_1지구" xfId="2525"/>
    <cellStyle name="_암거수량(2)_창하 #8(800집수)_상류-수로_상류-수로" xfId="2526"/>
    <cellStyle name="_암거수량(2)_창하 #8(800집수)_상류-수로_상류-수로_1-1공구" xfId="2527"/>
    <cellStyle name="_암거수량(2)_창하 #8(800집수)_수로덮개(우2)(상)" xfId="2528"/>
    <cellStyle name="_암거수량(2)_창하 #8(800집수)_수로덮개(우2)(상)_00-1지구" xfId="2529"/>
    <cellStyle name="_암거수량(2)_창하 #8(800집수)_수로덮개(우2)(상)_1지구" xfId="2530"/>
    <cellStyle name="_암거수량(2)_창하 #8(800집수)_수로덮개(우2)(상)_상류-수로" xfId="2531"/>
    <cellStyle name="_암거수량(2)_창하 #8(800집수)_수로덮개(우2)(상)_상류-수로_1-1공구" xfId="2532"/>
    <cellStyle name="_암거수량(2)_창하 #8(800집수)_수로덮개(좌1)(상)" xfId="2533"/>
    <cellStyle name="_암거수량(2)_창하 #8(800집수)_수로덮개(좌1)(상)_00-1지구" xfId="2534"/>
    <cellStyle name="_암거수량(2)_창하 #8(800집수)_수로덮개(좌1)(상)_1지구" xfId="2535"/>
    <cellStyle name="_암거수량(2)_창하 #8(800집수)_수로덮개(좌1)(상)_상류-수로" xfId="2536"/>
    <cellStyle name="_암거수량(2)_창하 #8(800집수)_수로덮개(좌1)(상)_상류-수로_1-1공구" xfId="2537"/>
    <cellStyle name="_암거수량(2)_창하 #8(800집수)_통관본체및토공(차수벽상단없음)" xfId="2538"/>
    <cellStyle name="_암거수량(2)_창하 #8(800집수)_통관본체및토공(차수벽상단없음)_1-1공구" xfId="2539"/>
    <cellStyle name="_암거수량(2)_창하 #8(800집수)_통관본체및토공(차수벽상단없음)_상달취입보수량(수정)" xfId="2540"/>
    <cellStyle name="_암거수량(2)_창하 #8(800집수)_통관본체및토공(차수벽상단없음)_상류-수로" xfId="2541"/>
    <cellStyle name="_암거수량(2)_창하 #8(800집수)_통관본체및토공(차수벽상단없음)_상류-수로_00-1지구" xfId="2542"/>
    <cellStyle name="_암거수량(2)_창하 #8(800집수)_통관본체및토공(차수벽상단없음)_상류-수로_1지구" xfId="2543"/>
    <cellStyle name="_암거수량(2)_창하 #8(800집수)_통관본체및토공(차수벽상단없음)_상류-수로_상류-수로" xfId="2544"/>
    <cellStyle name="_암거수량(2)_창하 #8(800집수)_통관본체및토공(차수벽상단없음)_상류-수로_상류-수로_1-1공구" xfId="2545"/>
    <cellStyle name="_암거수량(2)_창하 #8(800집수)_통관본체및토공(차수벽상단없음)_수로덮개(우2)(상)" xfId="2546"/>
    <cellStyle name="_암거수량(2)_창하 #8(800집수)_통관본체및토공(차수벽상단없음)_수로덮개(우2)(상)_00-1지구" xfId="2547"/>
    <cellStyle name="_암거수량(2)_창하 #8(800집수)_통관본체및토공(차수벽상단없음)_수로덮개(우2)(상)_1지구" xfId="2548"/>
    <cellStyle name="_암거수량(2)_창하 #8(800집수)_통관본체및토공(차수벽상단없음)_수로덮개(우2)(상)_상류-수로" xfId="2549"/>
    <cellStyle name="_암거수량(2)_창하 #8(800집수)_통관본체및토공(차수벽상단없음)_수로덮개(우2)(상)_상류-수로_1-1공구" xfId="2550"/>
    <cellStyle name="_암거수량(2)_창하 #8(800집수)_통관본체및토공(차수벽상단없음)_수로덮개(좌1)(상)" xfId="2551"/>
    <cellStyle name="_암거수량(2)_창하 #8(800집수)_통관본체및토공(차수벽상단없음)_수로덮개(좌1)(상)_00-1지구" xfId="2552"/>
    <cellStyle name="_암거수량(2)_창하 #8(800집수)_통관본체및토공(차수벽상단없음)_수로덮개(좌1)(상)_1지구" xfId="2553"/>
    <cellStyle name="_암거수량(2)_창하 #8(800집수)_통관본체및토공(차수벽상단없음)_수로덮개(좌1)(상)_상류-수로" xfId="2554"/>
    <cellStyle name="_암거수량(2)_창하 #8(800집수)_통관본체및토공(차수벽상단없음)_수로덮개(좌1)(상)_상류-수로_1-1공구" xfId="2555"/>
    <cellStyle name="_암거수량_1-1공구" xfId="2556"/>
    <cellStyle name="_암거수량_강곡4제(상류)" xfId="2557"/>
    <cellStyle name="_암거수량_강곡4제(상류)_1-1공구" xfId="2558"/>
    <cellStyle name="_암거수량_강곡4제(상류)_상달취입보수량(수정)" xfId="2559"/>
    <cellStyle name="_암거수량_강곡4제(상류)_상류-수로" xfId="2560"/>
    <cellStyle name="_암거수량_강곡4제(상류)_상류-수로_00-1지구" xfId="2561"/>
    <cellStyle name="_암거수량_강곡4제(상류)_상류-수로_1지구" xfId="2562"/>
    <cellStyle name="_암거수량_강곡4제(상류)_상류-수로_상류-수로" xfId="2563"/>
    <cellStyle name="_암거수량_강곡4제(상류)_상류-수로_상류-수로_1-1공구" xfId="2564"/>
    <cellStyle name="_암거수량_강곡4제(상류)_수로덮개(우2)(상)" xfId="2565"/>
    <cellStyle name="_암거수량_강곡4제(상류)_수로덮개(우2)(상)_00-1지구" xfId="2566"/>
    <cellStyle name="_암거수량_강곡4제(상류)_수로덮개(우2)(상)_1지구" xfId="2567"/>
    <cellStyle name="_암거수량_강곡4제(상류)_수로덮개(우2)(상)_상류-수로" xfId="2568"/>
    <cellStyle name="_암거수량_강곡4제(상류)_수로덮개(우2)(상)_상류-수로_1-1공구" xfId="2569"/>
    <cellStyle name="_암거수량_강곡4제(상류)_수로덮개(좌1)(상)" xfId="2570"/>
    <cellStyle name="_암거수량_강곡4제(상류)_수로덮개(좌1)(상)_00-1지구" xfId="2571"/>
    <cellStyle name="_암거수량_강곡4제(상류)_수로덮개(좌1)(상)_1지구" xfId="2572"/>
    <cellStyle name="_암거수량_강곡4제(상류)_수로덮개(좌1)(상)_상류-수로" xfId="2573"/>
    <cellStyle name="_암거수량_강곡4제(상류)_수로덮개(좌1)(상)_상류-수로_1-1공구" xfId="2574"/>
    <cellStyle name="_암거수량_강곡4제(상류)_통관본체및토공(차수벽상단없음)" xfId="2575"/>
    <cellStyle name="_암거수량_강곡4제(상류)_통관본체및토공(차수벽상단없음)_1-1공구" xfId="2576"/>
    <cellStyle name="_암거수량_강곡4제(상류)_통관본체및토공(차수벽상단없음)_상달취입보수량(수정)" xfId="2577"/>
    <cellStyle name="_암거수량_강곡4제(상류)_통관본체및토공(차수벽상단없음)_상류-수로" xfId="2578"/>
    <cellStyle name="_암거수량_강곡4제(상류)_통관본체및토공(차수벽상단없음)_상류-수로_00-1지구" xfId="2579"/>
    <cellStyle name="_암거수량_강곡4제(상류)_통관본체및토공(차수벽상단없음)_상류-수로_1지구" xfId="2580"/>
    <cellStyle name="_암거수량_강곡4제(상류)_통관본체및토공(차수벽상단없음)_상류-수로_상류-수로" xfId="2581"/>
    <cellStyle name="_암거수량_강곡4제(상류)_통관본체및토공(차수벽상단없음)_상류-수로_상류-수로_1-1공구" xfId="2582"/>
    <cellStyle name="_암거수량_강곡4제(상류)_통관본체및토공(차수벽상단없음)_수로덮개(우2)(상)" xfId="2583"/>
    <cellStyle name="_암거수량_강곡4제(상류)_통관본체및토공(차수벽상단없음)_수로덮개(우2)(상)_00-1지구" xfId="2584"/>
    <cellStyle name="_암거수량_강곡4제(상류)_통관본체및토공(차수벽상단없음)_수로덮개(우2)(상)_1지구" xfId="2585"/>
    <cellStyle name="_암거수량_강곡4제(상류)_통관본체및토공(차수벽상단없음)_수로덮개(우2)(상)_상류-수로" xfId="2586"/>
    <cellStyle name="_암거수량_강곡4제(상류)_통관본체및토공(차수벽상단없음)_수로덮개(우2)(상)_상류-수로_1-1공구" xfId="2587"/>
    <cellStyle name="_암거수량_강곡4제(상류)_통관본체및토공(차수벽상단없음)_수로덮개(좌1)(상)" xfId="2588"/>
    <cellStyle name="_암거수량_강곡4제(상류)_통관본체및토공(차수벽상단없음)_수로덮개(좌1)(상)_00-1지구" xfId="2589"/>
    <cellStyle name="_암거수량_강곡4제(상류)_통관본체및토공(차수벽상단없음)_수로덮개(좌1)(상)_1지구" xfId="2590"/>
    <cellStyle name="_암거수량_강곡4제(상류)_통관본체및토공(차수벽상단없음)_수로덮개(좌1)(상)_상류-수로" xfId="2591"/>
    <cellStyle name="_암거수량_강곡4제(상류)_통관본체및토공(차수벽상단없음)_수로덮개(좌1)(상)_상류-수로_1-1공구" xfId="2592"/>
    <cellStyle name="_암거수량_상달취입보수량(수정)" xfId="2593"/>
    <cellStyle name="_암거수량_상류-수로" xfId="2594"/>
    <cellStyle name="_암거수량_상류-수로_00-1지구" xfId="2595"/>
    <cellStyle name="_암거수량_상류-수로_1지구" xfId="2596"/>
    <cellStyle name="_암거수량_상류-수로_상류-수로" xfId="2597"/>
    <cellStyle name="_암거수량_상류-수로_상류-수로_1-1공구" xfId="2598"/>
    <cellStyle name="_암거수량_수로덮개(우2)(상)" xfId="2599"/>
    <cellStyle name="_암거수량_수로덮개(우2)(상)_00-1지구" xfId="2600"/>
    <cellStyle name="_암거수량_수로덮개(우2)(상)_1지구" xfId="2601"/>
    <cellStyle name="_암거수량_수로덮개(우2)(상)_상류-수로" xfId="2602"/>
    <cellStyle name="_암거수량_수로덮개(우2)(상)_상류-수로_1-1공구" xfId="2603"/>
    <cellStyle name="_암거수량_수로덮개(좌1)(상)" xfId="2604"/>
    <cellStyle name="_암거수량_수로덮개(좌1)(상)_00-1지구" xfId="2605"/>
    <cellStyle name="_암거수량_수로덮개(좌1)(상)_1지구" xfId="2606"/>
    <cellStyle name="_암거수량_수로덮개(좌1)(상)_상류-수로" xfId="2607"/>
    <cellStyle name="_암거수량_수로덮개(좌1)(상)_상류-수로_1-1공구" xfId="2608"/>
    <cellStyle name="_암거수량_창하 #8(800집수)" xfId="2609"/>
    <cellStyle name="_암거수량_창하 #8(800집수)_1-1공구" xfId="2610"/>
    <cellStyle name="_암거수량_창하 #8(800집수)_상달취입보수량(수정)" xfId="2611"/>
    <cellStyle name="_암거수량_창하 #8(800집수)_상류-수로" xfId="2612"/>
    <cellStyle name="_암거수량_창하 #8(800집수)_상류-수로_00-1지구" xfId="2613"/>
    <cellStyle name="_암거수량_창하 #8(800집수)_상류-수로_1지구" xfId="2614"/>
    <cellStyle name="_암거수량_창하 #8(800집수)_상류-수로_상류-수로" xfId="2615"/>
    <cellStyle name="_암거수량_창하 #8(800집수)_상류-수로_상류-수로_1-1공구" xfId="2616"/>
    <cellStyle name="_암거수량_창하 #8(800집수)_수로덮개(우2)(상)" xfId="2617"/>
    <cellStyle name="_암거수량_창하 #8(800집수)_수로덮개(우2)(상)_00-1지구" xfId="2618"/>
    <cellStyle name="_암거수량_창하 #8(800집수)_수로덮개(우2)(상)_1지구" xfId="2619"/>
    <cellStyle name="_암거수량_창하 #8(800집수)_수로덮개(우2)(상)_상류-수로" xfId="2620"/>
    <cellStyle name="_암거수량_창하 #8(800집수)_수로덮개(우2)(상)_상류-수로_1-1공구" xfId="2621"/>
    <cellStyle name="_암거수량_창하 #8(800집수)_수로덮개(좌1)(상)" xfId="2622"/>
    <cellStyle name="_암거수량_창하 #8(800집수)_수로덮개(좌1)(상)_00-1지구" xfId="2623"/>
    <cellStyle name="_암거수량_창하 #8(800집수)_수로덮개(좌1)(상)_1지구" xfId="2624"/>
    <cellStyle name="_암거수량_창하 #8(800집수)_수로덮개(좌1)(상)_상류-수로" xfId="2625"/>
    <cellStyle name="_암거수량_창하 #8(800집수)_수로덮개(좌1)(상)_상류-수로_1-1공구" xfId="2626"/>
    <cellStyle name="_암거수량_창하 #8(800집수)_통관본체및토공(차수벽상단없음)" xfId="2627"/>
    <cellStyle name="_암거수량_창하 #8(800집수)_통관본체및토공(차수벽상단없음)_1-1공구" xfId="2628"/>
    <cellStyle name="_암거수량_창하 #8(800집수)_통관본체및토공(차수벽상단없음)_상달취입보수량(수정)" xfId="2629"/>
    <cellStyle name="_암거수량_창하 #8(800집수)_통관본체및토공(차수벽상단없음)_상류-수로" xfId="2630"/>
    <cellStyle name="_암거수량_창하 #8(800집수)_통관본체및토공(차수벽상단없음)_상류-수로_00-1지구" xfId="2631"/>
    <cellStyle name="_암거수량_창하 #8(800집수)_통관본체및토공(차수벽상단없음)_상류-수로_1지구" xfId="2632"/>
    <cellStyle name="_암거수량_창하 #8(800집수)_통관본체및토공(차수벽상단없음)_상류-수로_상류-수로" xfId="2633"/>
    <cellStyle name="_암거수량_창하 #8(800집수)_통관본체및토공(차수벽상단없음)_상류-수로_상류-수로_1-1공구" xfId="2634"/>
    <cellStyle name="_암거수량_창하 #8(800집수)_통관본체및토공(차수벽상단없음)_수로덮개(우2)(상)" xfId="2635"/>
    <cellStyle name="_암거수량_창하 #8(800집수)_통관본체및토공(차수벽상단없음)_수로덮개(우2)(상)_00-1지구" xfId="2636"/>
    <cellStyle name="_암거수량_창하 #8(800집수)_통관본체및토공(차수벽상단없음)_수로덮개(우2)(상)_1지구" xfId="2637"/>
    <cellStyle name="_암거수량_창하 #8(800집수)_통관본체및토공(차수벽상단없음)_수로덮개(우2)(상)_상류-수로" xfId="2638"/>
    <cellStyle name="_암거수량_창하 #8(800집수)_통관본체및토공(차수벽상단없음)_수로덮개(우2)(상)_상류-수로_1-1공구" xfId="2639"/>
    <cellStyle name="_암거수량_창하 #8(800집수)_통관본체및토공(차수벽상단없음)_수로덮개(좌1)(상)" xfId="2640"/>
    <cellStyle name="_암거수량_창하 #8(800집수)_통관본체및토공(차수벽상단없음)_수로덮개(좌1)(상)_00-1지구" xfId="2641"/>
    <cellStyle name="_암거수량_창하 #8(800집수)_통관본체및토공(차수벽상단없음)_수로덮개(좌1)(상)_1지구" xfId="2642"/>
    <cellStyle name="_암거수량_창하 #8(800집수)_통관본체및토공(차수벽상단없음)_수로덮개(좌1)(상)_상류-수로" xfId="2643"/>
    <cellStyle name="_암거수량_창하 #8(800집수)_통관본체및토공(차수벽상단없음)_수로덮개(좌1)(상)_상류-수로_1-1공구" xfId="2644"/>
    <cellStyle name="_우안2지구수로공" xfId="2645"/>
    <cellStyle name="_우안제1배수암거" xfId="2646"/>
    <cellStyle name="_제11낙차공" xfId="2647"/>
    <cellStyle name="_좌3-5배수통관 (version 1)" xfId="2648"/>
    <cellStyle name="_좌안4 배수통관" xfId="2649"/>
    <cellStyle name="_차수벽(1련-상단없음)" xfId="2650"/>
    <cellStyle name="_창하 #8(800집수)" xfId="2651"/>
    <cellStyle name="_창하 #8(800집수)_1-1공구" xfId="2652"/>
    <cellStyle name="_창하 #8(800집수)_상달취입보수량(수정)" xfId="2653"/>
    <cellStyle name="_창하 #8(800집수)_상류-수로" xfId="2654"/>
    <cellStyle name="_창하 #8(800집수)_상류-수로_00-1지구" xfId="2655"/>
    <cellStyle name="_창하 #8(800집수)_상류-수로_1지구" xfId="2656"/>
    <cellStyle name="_창하 #8(800집수)_상류-수로_상류-수로" xfId="2657"/>
    <cellStyle name="_창하 #8(800집수)_상류-수로_상류-수로_1-1공구" xfId="2658"/>
    <cellStyle name="_창하 #8(800집수)_수로덮개(우2)(상)" xfId="2659"/>
    <cellStyle name="_창하 #8(800집수)_수로덮개(우2)(상)_00-1지구" xfId="2660"/>
    <cellStyle name="_창하 #8(800집수)_수로덮개(우2)(상)_1지구" xfId="2661"/>
    <cellStyle name="_창하 #8(800집수)_수로덮개(우2)(상)_상류-수로" xfId="2662"/>
    <cellStyle name="_창하 #8(800집수)_수로덮개(우2)(상)_상류-수로_1-1공구" xfId="2663"/>
    <cellStyle name="_창하 #8(800집수)_수로덮개(좌1)(상)" xfId="2664"/>
    <cellStyle name="_창하 #8(800집수)_수로덮개(좌1)(상)_00-1지구" xfId="2665"/>
    <cellStyle name="_창하 #8(800집수)_수로덮개(좌1)(상)_1지구" xfId="2666"/>
    <cellStyle name="_창하 #8(800집수)_수로덮개(좌1)(상)_상류-수로" xfId="2667"/>
    <cellStyle name="_창하 #8(800집수)_수로덮개(좌1)(상)_상류-수로_1-1공구" xfId="2668"/>
    <cellStyle name="_창하 #8(800집수)_통관본체및토공(차수벽상단없음)" xfId="2669"/>
    <cellStyle name="_창하 #8(800집수)_통관본체및토공(차수벽상단없음)_1-1공구" xfId="2670"/>
    <cellStyle name="_창하 #8(800집수)_통관본체및토공(차수벽상단없음)_상달취입보수량(수정)" xfId="2671"/>
    <cellStyle name="_창하 #8(800집수)_통관본체및토공(차수벽상단없음)_상류-수로" xfId="2672"/>
    <cellStyle name="_창하 #8(800집수)_통관본체및토공(차수벽상단없음)_상류-수로_00-1지구" xfId="2673"/>
    <cellStyle name="_창하 #8(800집수)_통관본체및토공(차수벽상단없음)_상류-수로_1지구" xfId="2674"/>
    <cellStyle name="_창하 #8(800집수)_통관본체및토공(차수벽상단없음)_상류-수로_상류-수로" xfId="2675"/>
    <cellStyle name="_창하 #8(800집수)_통관본체및토공(차수벽상단없음)_상류-수로_상류-수로_1-1공구" xfId="2676"/>
    <cellStyle name="_창하 #8(800집수)_통관본체및토공(차수벽상단없음)_수로덮개(우2)(상)" xfId="2677"/>
    <cellStyle name="_창하 #8(800집수)_통관본체및토공(차수벽상단없음)_수로덮개(우2)(상)_00-1지구" xfId="2678"/>
    <cellStyle name="_창하 #8(800집수)_통관본체및토공(차수벽상단없음)_수로덮개(우2)(상)_1지구" xfId="2679"/>
    <cellStyle name="_창하 #8(800집수)_통관본체및토공(차수벽상단없음)_수로덮개(우2)(상)_상류-수로" xfId="2680"/>
    <cellStyle name="_창하 #8(800집수)_통관본체및토공(차수벽상단없음)_수로덮개(우2)(상)_상류-수로_1-1공구" xfId="2681"/>
    <cellStyle name="_창하 #8(800집수)_통관본체및토공(차수벽상단없음)_수로덮개(좌1)(상)" xfId="2682"/>
    <cellStyle name="_창하 #8(800집수)_통관본체및토공(차수벽상단없음)_수로덮개(좌1)(상)_00-1지구" xfId="2683"/>
    <cellStyle name="_창하 #8(800집수)_통관본체및토공(차수벽상단없음)_수로덮개(좌1)(상)_1지구" xfId="2684"/>
    <cellStyle name="_창하 #8(800집수)_통관본체및토공(차수벽상단없음)_수로덮개(좌1)(상)_상류-수로" xfId="2685"/>
    <cellStyle name="_창하 #8(800집수)_통관본체및토공(차수벽상단없음)_수로덮개(좌1)(상)_상류-수로_1-1공구" xfId="2686"/>
    <cellStyle name="_판둔1지구(통관)" xfId="2687"/>
    <cellStyle name="¤@?e_TEST-1 " xfId="2688"/>
    <cellStyle name="+,-,0" xfId="2689"/>
    <cellStyle name="△ []" xfId="2690"/>
    <cellStyle name="△ [0]" xfId="2691"/>
    <cellStyle name="1" xfId="2692"/>
    <cellStyle name="2" xfId="2693"/>
    <cellStyle name="2)" xfId="2694"/>
    <cellStyle name="3" xfId="2695"/>
    <cellStyle name="6" xfId="2696"/>
    <cellStyle name="96" xfId="2697"/>
    <cellStyle name="a [0]_mud plant bolted" xfId="2698"/>
    <cellStyle name="a)" xfId="2699"/>
    <cellStyle name="AeE­ [0]_ 2ÆAAþº° " xfId="150"/>
    <cellStyle name="ÅëÈ­ [0]_»óºÎ¼ö·®Áý°è " xfId="151"/>
    <cellStyle name="AeE­ [0]_INQUIRY ¿μ¾÷AßAø " xfId="152"/>
    <cellStyle name="AeE­_ 2ÆAAþº° " xfId="153"/>
    <cellStyle name="ÅëÈ­_»óºÎ¼ö·®Áý°è " xfId="154"/>
    <cellStyle name="AeE­_INQUIRY ¿μ¾÷AßAø " xfId="155"/>
    <cellStyle name="ALIGNMENT" xfId="156"/>
    <cellStyle name="AÞ¸¶ [0]_ 2ÆAAþº° " xfId="157"/>
    <cellStyle name="ÄÞ¸¶ [0]_»óºÎ¼ö·®Áý°è " xfId="158"/>
    <cellStyle name="AÞ¸¶ [0]_INQUIRY ¿μ¾÷AßAø " xfId="159"/>
    <cellStyle name="AÞ¸¶_ 2ÆAAþº° " xfId="160"/>
    <cellStyle name="ÄÞ¸¶_»óºÎ¼ö·®Áý°è " xfId="161"/>
    <cellStyle name="AÞ¸¶_INQUIRY ¿μ¾÷AßAø " xfId="162"/>
    <cellStyle name="BA" xfId="2700"/>
    <cellStyle name="b椬ៜ_x000c_Comma_ODCOS " xfId="2701"/>
    <cellStyle name="C￥AØ_ 2ÆAAþº° " xfId="163"/>
    <cellStyle name="Ç¥ÁØ_»óºÎ¼ö·®Áý°è " xfId="164"/>
    <cellStyle name="Calc Currency (0)" xfId="165"/>
    <cellStyle name="category" xfId="166"/>
    <cellStyle name="Comma" xfId="167"/>
    <cellStyle name="Comma [0]" xfId="2702"/>
    <cellStyle name="comma zerodec" xfId="168"/>
    <cellStyle name="Comma_ SG&amp;A Bridge " xfId="169"/>
    <cellStyle name="Comma0" xfId="2703"/>
    <cellStyle name="Copied" xfId="2704"/>
    <cellStyle name="Curren?_x0012_퐀_x0017_?" xfId="2705"/>
    <cellStyle name="Currenby_Cash&amp;DSO Chart" xfId="170"/>
    <cellStyle name="Currency" xfId="171"/>
    <cellStyle name="Currency [0]" xfId="2706"/>
    <cellStyle name="Currency [ﺜ]_P&amp;L_laroux" xfId="2707"/>
    <cellStyle name="Currency_ SG&amp;A Bridge " xfId="172"/>
    <cellStyle name="Currency0" xfId="2708"/>
    <cellStyle name="Currency1" xfId="173"/>
    <cellStyle name="Date" xfId="174"/>
    <cellStyle name="de" xfId="2709"/>
    <cellStyle name="Dezimal [0]_Compiling Utility Macros" xfId="175"/>
    <cellStyle name="Dezimal_Compiling Utility Macros" xfId="176"/>
    <cellStyle name="Dollar (zero dec)" xfId="177"/>
    <cellStyle name="Entered" xfId="2710"/>
    <cellStyle name="Euro" xfId="2711"/>
    <cellStyle name="F2" xfId="2712"/>
    <cellStyle name="F3" xfId="2713"/>
    <cellStyle name="F4" xfId="2714"/>
    <cellStyle name="F5" xfId="2715"/>
    <cellStyle name="F6" xfId="2716"/>
    <cellStyle name="F7" xfId="2717"/>
    <cellStyle name="F8" xfId="2718"/>
    <cellStyle name="Fixed" xfId="178"/>
    <cellStyle name="g" xfId="2719"/>
    <cellStyle name="Grey" xfId="179"/>
    <cellStyle name="HEADER" xfId="180"/>
    <cellStyle name="Header1" xfId="181"/>
    <cellStyle name="Header2" xfId="182"/>
    <cellStyle name="Heading 1" xfId="2720"/>
    <cellStyle name="Heading 2" xfId="2721"/>
    <cellStyle name="Heading1" xfId="183"/>
    <cellStyle name="Heading2" xfId="184"/>
    <cellStyle name="Input [yellow]" xfId="185"/>
    <cellStyle name="Midtitle" xfId="186"/>
    <cellStyle name="Milliers [0]_399GC10" xfId="2722"/>
    <cellStyle name="Milliers_399GC10" xfId="2723"/>
    <cellStyle name="Model" xfId="187"/>
    <cellStyle name="Mon?aire [0]_399GC10" xfId="2724"/>
    <cellStyle name="Mon?aire_399GC10" xfId="2725"/>
    <cellStyle name="n" xfId="2726"/>
    <cellStyle name="no dec" xfId="2727"/>
    <cellStyle name="Normal - Style1" xfId="189"/>
    <cellStyle name="Normal - Style2" xfId="2728"/>
    <cellStyle name="Normal - Style3" xfId="2729"/>
    <cellStyle name="Normal - Style4" xfId="2730"/>
    <cellStyle name="Normal - Style5" xfId="2731"/>
    <cellStyle name="Normal - Style6" xfId="2732"/>
    <cellStyle name="Normal - Style7" xfId="2733"/>
    <cellStyle name="Normal - Style8" xfId="2734"/>
    <cellStyle name="Normal - 유형1" xfId="188"/>
    <cellStyle name="Normal_ SG&amp;A Bridge " xfId="190"/>
    <cellStyle name="O" xfId="2735"/>
    <cellStyle name="OD" xfId="2736"/>
    <cellStyle name="Percent" xfId="191"/>
    <cellStyle name="Percent [2]" xfId="192"/>
    <cellStyle name="Percent_00 부대공(내역서)1" xfId="2737"/>
    <cellStyle name="Q1" xfId="2738"/>
    <cellStyle name="Q4" xfId="2739"/>
    <cellStyle name="RevList" xfId="2740"/>
    <cellStyle name="s" xfId="2741"/>
    <cellStyle name="S " xfId="2742"/>
    <cellStyle name="Standard_Anpassen der Amortisation" xfId="193"/>
    <cellStyle name="subhead" xfId="194"/>
    <cellStyle name="Subtotal" xfId="2743"/>
    <cellStyle name="t1" xfId="2744"/>
    <cellStyle name="testtitle" xfId="195"/>
    <cellStyle name="Title" xfId="2745"/>
    <cellStyle name="title [1]" xfId="196"/>
    <cellStyle name="title [2]" xfId="197"/>
    <cellStyle name="Total" xfId="198"/>
    <cellStyle name="UM" xfId="199"/>
    <cellStyle name="W?rung [0]_Compiling Utility Macros" xfId="200"/>
    <cellStyle name="W?rung_Compiling Utility Macros" xfId="201"/>
    <cellStyle name="yh01" xfId="2746"/>
    <cellStyle name="고정소숫점" xfId="115"/>
    <cellStyle name="고정출력1" xfId="116"/>
    <cellStyle name="고정출력2" xfId="117"/>
    <cellStyle name="날짜" xfId="118"/>
    <cellStyle name="내역서" xfId="119"/>
    <cellStyle name="달러" xfId="120"/>
    <cellStyle name="뒤에 오는 하이퍼링크" xfId="2747"/>
    <cellStyle name="똿떓죶Ø괻 [0.00]_PRODUCT DETAIL Q1" xfId="121"/>
    <cellStyle name="똿떓죶Ø괻_PRODUCT DETAIL Q1" xfId="122"/>
    <cellStyle name="똿뗦먛귟 [0.00]_PRODUCT DETAIL Q1" xfId="123"/>
    <cellStyle name="똿뗦먛귟_PRODUCT DETAIL Q1" xfId="124"/>
    <cellStyle name="묮뎋 [0.00]_PRODUCT DETAIL Q1" xfId="125"/>
    <cellStyle name="묮뎋_PRODUCT DETAIL Q1" xfId="126"/>
    <cellStyle name="믅됞 [0.00]_PRODUCT DETAIL Q1" xfId="127"/>
    <cellStyle name="믅됞_PRODUCT DETAIL Q1" xfId="128"/>
    <cellStyle name="배분" xfId="2748"/>
    <cellStyle name="백" xfId="2749"/>
    <cellStyle name="백_부대공수량" xfId="2750"/>
    <cellStyle name="백_소형고합블럭" xfId="2751"/>
    <cellStyle name="백_소형고합블럭_0.부대공수량" xfId="2752"/>
    <cellStyle name="백_소형고합블럭_0.부대공수량(부천시)" xfId="2753"/>
    <cellStyle name="백_소형고합블럭_0.부대공수량(부천시-1)" xfId="2754"/>
    <cellStyle name="백_소형고합블럭_0.부대공수량(부천시최종-3)" xfId="2755"/>
    <cellStyle name="백_소형고합블럭_0.부대공수량(부천시최종-4)" xfId="2756"/>
    <cellStyle name="백_수량(신대회관주차장)" xfId="2757"/>
    <cellStyle name="백_수량산출서(수정)" xfId="2758"/>
    <cellStyle name="백_수량산출서(수정)_부대공수량" xfId="2759"/>
    <cellStyle name="백_수량산출서(수정)_소형고합블럭" xfId="2760"/>
    <cellStyle name="백_수량산출서(수정)_소형고합블럭_0.부대공수량" xfId="2761"/>
    <cellStyle name="백_수량산출서(수정)_소형고합블럭_0.부대공수량(부천시)" xfId="2762"/>
    <cellStyle name="백_수량산출서(수정)_소형고합블럭_0.부대공수량(부천시-1)" xfId="2763"/>
    <cellStyle name="백_수량산출서(수정)_소형고합블럭_0.부대공수량(부천시최종-3)" xfId="2764"/>
    <cellStyle name="백_수량산출서(수정)_소형고합블럭_0.부대공수량(부천시최종-4)" xfId="2765"/>
    <cellStyle name="백_수량산출서(수정)_수량(신대회관주차장)" xfId="2766"/>
    <cellStyle name="백분율 [△1]" xfId="2767"/>
    <cellStyle name="백분율 [△2]" xfId="2768"/>
    <cellStyle name="백분율 [0]" xfId="129"/>
    <cellStyle name="백분율 [2]" xfId="130"/>
    <cellStyle name="백분율 2" xfId="206"/>
    <cellStyle name="백분율［△1］" xfId="2769"/>
    <cellStyle name="백분율［△2］" xfId="2770"/>
    <cellStyle name="뷭?_BOOKSHIP" xfId="131"/>
    <cellStyle name="선택영역" xfId="2771"/>
    <cellStyle name="선택영역 가운데" xfId="2772"/>
    <cellStyle name="선택영역_토공수량" xfId="2773"/>
    <cellStyle name="선택영역의 가운데" xfId="2774"/>
    <cellStyle name="선택영역의 가운데로" xfId="2775"/>
    <cellStyle name="선택영영" xfId="2776"/>
    <cellStyle name="소숫점0" xfId="132"/>
    <cellStyle name="소숫점3" xfId="133"/>
    <cellStyle name="수량산출" xfId="2777"/>
    <cellStyle name="숫자" xfId="2778"/>
    <cellStyle name="숫자(R)" xfId="134"/>
    <cellStyle name="숫자_00 부대공" xfId="2779"/>
    <cellStyle name="숫자1" xfId="2780"/>
    <cellStyle name="숫자3" xfId="2781"/>
    <cellStyle name="숫자3R" xfId="2782"/>
    <cellStyle name="숫자3자리" xfId="2783"/>
    <cellStyle name="쉼표 [0] 2" xfId="203"/>
    <cellStyle name="스타일 1" xfId="135"/>
    <cellStyle name="안건회계법인" xfId="136"/>
    <cellStyle name="유1" xfId="137"/>
    <cellStyle name="일반" xfId="2784"/>
    <cellStyle name="자리수" xfId="138"/>
    <cellStyle name="자리수0" xfId="139"/>
    <cellStyle name="지정되지 않음" xfId="140"/>
    <cellStyle name="콤" xfId="2785"/>
    <cellStyle name="콤_부대공수량" xfId="2786"/>
    <cellStyle name="콤_소형고합블럭" xfId="2787"/>
    <cellStyle name="콤_소형고합블럭_0.부대공수량" xfId="2788"/>
    <cellStyle name="콤_소형고합블럭_0.부대공수량(부천시)" xfId="2789"/>
    <cellStyle name="콤_소형고합블럭_0.부대공수량(부천시-1)" xfId="2790"/>
    <cellStyle name="콤_소형고합블럭_0.부대공수량(부천시최종-3)" xfId="2791"/>
    <cellStyle name="콤_소형고합블럭_0.부대공수량(부천시최종-4)" xfId="2792"/>
    <cellStyle name="콤_수량(신대회관주차장)" xfId="2793"/>
    <cellStyle name="콤_수량산출서(수정)" xfId="2794"/>
    <cellStyle name="콤_수량산출서(수정)_부대공수량" xfId="2795"/>
    <cellStyle name="콤_수량산출서(수정)_소형고합블럭" xfId="2796"/>
    <cellStyle name="콤_수량산출서(수정)_소형고합블럭_0.부대공수량" xfId="2797"/>
    <cellStyle name="콤_수량산출서(수정)_소형고합블럭_0.부대공수량(부천시)" xfId="2798"/>
    <cellStyle name="콤_수량산출서(수정)_소형고합블럭_0.부대공수량(부천시-1)" xfId="2799"/>
    <cellStyle name="콤_수량산출서(수정)_소형고합블럭_0.부대공수량(부천시최종-3)" xfId="2800"/>
    <cellStyle name="콤_수량산출서(수정)_소형고합블럭_0.부대공수량(부천시최종-4)" xfId="2801"/>
    <cellStyle name="콤_수량산출서(수정)_수량(신대회관주차장)" xfId="2802"/>
    <cellStyle name="콤마 [" xfId="2803"/>
    <cellStyle name="콤마 [#]" xfId="2804"/>
    <cellStyle name="콤마 []" xfId="2805"/>
    <cellStyle name="콤마 [_소형고합블럭" xfId="2806"/>
    <cellStyle name="콤마 [0.00]" xfId="2807"/>
    <cellStyle name="콤마 [0]_  종  합  " xfId="2808"/>
    <cellStyle name="콤마 [0]_BAESU" xfId="204"/>
    <cellStyle name="콤마 [000]" xfId="141"/>
    <cellStyle name="콤마 [1]" xfId="2809"/>
    <cellStyle name="콤마 [2]" xfId="142"/>
    <cellStyle name="콤마 [금액]" xfId="2810"/>
    <cellStyle name="콤마 [소수]" xfId="2811"/>
    <cellStyle name="콤마 [수량]" xfId="2812"/>
    <cellStyle name="콤마_  종  합  " xfId="2813"/>
    <cellStyle name="타이틀" xfId="2814"/>
    <cellStyle name="통" xfId="2815"/>
    <cellStyle name="통_부대공수량" xfId="2816"/>
    <cellStyle name="통_소형고합블럭" xfId="2817"/>
    <cellStyle name="통_소형고합블럭_0.부대공수량" xfId="2818"/>
    <cellStyle name="통_소형고합블럭_0.부대공수량(부천시)" xfId="2819"/>
    <cellStyle name="통_소형고합블럭_0.부대공수량(부천시-1)" xfId="2820"/>
    <cellStyle name="통_소형고합블럭_0.부대공수량(부천시최종-3)" xfId="2821"/>
    <cellStyle name="통_소형고합블럭_0.부대공수량(부천시최종-4)" xfId="2822"/>
    <cellStyle name="통_수량(신대회관주차장)" xfId="2823"/>
    <cellStyle name="통_수량산출서(수정)" xfId="2824"/>
    <cellStyle name="통_수량산출서(수정)_부대공수량" xfId="2825"/>
    <cellStyle name="통_수량산출서(수정)_소형고합블럭" xfId="2826"/>
    <cellStyle name="통_수량산출서(수정)_소형고합블럭_0.부대공수량" xfId="2827"/>
    <cellStyle name="통_수량산출서(수정)_소형고합블럭_0.부대공수량(부천시)" xfId="2828"/>
    <cellStyle name="통_수량산출서(수정)_소형고합블럭_0.부대공수량(부천시-1)" xfId="2829"/>
    <cellStyle name="통_수량산출서(수정)_소형고합블럭_0.부대공수량(부천시최종-3)" xfId="2830"/>
    <cellStyle name="통_수량산출서(수정)_소형고합블럭_0.부대공수량(부천시최종-4)" xfId="2831"/>
    <cellStyle name="통_수량산출서(수정)_수량(신대회관주차장)" xfId="2832"/>
    <cellStyle name="통화 [" xfId="2833"/>
    <cellStyle name="통화 [0㉝〸" xfId="143"/>
    <cellStyle name="퍼센트" xfId="144"/>
    <cellStyle name="표" xfId="2834"/>
    <cellStyle name="표_부대공수량" xfId="2835"/>
    <cellStyle name="표_소형고합블럭" xfId="2836"/>
    <cellStyle name="표_소형고합블럭_0.부대공수량" xfId="2837"/>
    <cellStyle name="표_소형고합블럭_0.부대공수량(부천시)" xfId="2838"/>
    <cellStyle name="표_소형고합블럭_0.부대공수량(부천시-1)" xfId="2839"/>
    <cellStyle name="표_소형고합블럭_0.부대공수량(부천시최종-3)" xfId="2840"/>
    <cellStyle name="표_소형고합블럭_0.부대공수량(부천시최종-4)" xfId="2841"/>
    <cellStyle name="표_수량(신대회관주차장)" xfId="2842"/>
    <cellStyle name="표_수량산출서(수정)" xfId="2843"/>
    <cellStyle name="표_수량산출서(수정)_부대공수량" xfId="2844"/>
    <cellStyle name="표_수량산출서(수정)_소형고합블럭" xfId="2845"/>
    <cellStyle name="표_수량산출서(수정)_소형고합블럭_0.부대공수량" xfId="2846"/>
    <cellStyle name="표_수량산출서(수정)_소형고합블럭_0.부대공수량(부천시)" xfId="2847"/>
    <cellStyle name="표_수량산출서(수정)_소형고합블럭_0.부대공수량(부천시-1)" xfId="2848"/>
    <cellStyle name="표_수량산출서(수정)_소형고합블럭_0.부대공수량(부천시최종-3)" xfId="2849"/>
    <cellStyle name="표_수량산출서(수정)_소형고합블럭_0.부대공수량(부천시최종-4)" xfId="2850"/>
    <cellStyle name="표_수량산출서(수정)_수량(신대회관주차장)" xfId="2851"/>
    <cellStyle name="표준" xfId="0" builtinId="0"/>
    <cellStyle name="표준 2" xfId="202"/>
    <cellStyle name="표준 2 2" xfId="205"/>
    <cellStyle name="표준 2 2 2" xfId="2852"/>
    <cellStyle name="표준 3" xfId="207"/>
    <cellStyle name="標準_Akia(F）-8" xfId="145"/>
    <cellStyle name="표준_BOO21" xfId="146"/>
    <cellStyle name="합산" xfId="147"/>
    <cellStyle name="화폐기호" xfId="148"/>
    <cellStyle name="화폐기호0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0</xdr:colOff>
      <xdr:row>34</xdr:row>
      <xdr:rowOff>371475</xdr:rowOff>
    </xdr:to>
    <xdr:sp macro="" textlink="">
      <xdr:nvSpPr>
        <xdr:cNvPr id="20543" name="Line 1"/>
        <xdr:cNvSpPr>
          <a:spLocks noChangeShapeType="1"/>
        </xdr:cNvSpPr>
      </xdr:nvSpPr>
      <xdr:spPr bwMode="auto">
        <a:xfrm flipV="1">
          <a:off x="0" y="10668000"/>
          <a:ext cx="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20544" name="Line 2"/>
        <xdr:cNvSpPr>
          <a:spLocks noChangeShapeType="1"/>
        </xdr:cNvSpPr>
      </xdr:nvSpPr>
      <xdr:spPr bwMode="auto">
        <a:xfrm flipV="1">
          <a:off x="0" y="11430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38</xdr:row>
      <xdr:rowOff>371475</xdr:rowOff>
    </xdr:to>
    <xdr:sp macro="" textlink="">
      <xdr:nvSpPr>
        <xdr:cNvPr id="20545" name="Line 3"/>
        <xdr:cNvSpPr>
          <a:spLocks noChangeShapeType="1"/>
        </xdr:cNvSpPr>
      </xdr:nvSpPr>
      <xdr:spPr bwMode="auto">
        <a:xfrm flipV="1">
          <a:off x="0" y="12192000"/>
          <a:ext cx="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40</xdr:row>
      <xdr:rowOff>371475</xdr:rowOff>
    </xdr:to>
    <xdr:sp macro="" textlink="">
      <xdr:nvSpPr>
        <xdr:cNvPr id="20546" name="Line 4"/>
        <xdr:cNvSpPr>
          <a:spLocks noChangeShapeType="1"/>
        </xdr:cNvSpPr>
      </xdr:nvSpPr>
      <xdr:spPr bwMode="auto">
        <a:xfrm flipV="1">
          <a:off x="0" y="12954000"/>
          <a:ext cx="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547" name="Line 5"/>
        <xdr:cNvSpPr>
          <a:spLocks noChangeShapeType="1"/>
        </xdr:cNvSpPr>
      </xdr:nvSpPr>
      <xdr:spPr bwMode="auto">
        <a:xfrm flipV="1">
          <a:off x="0" y="13716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20548" name="Line 6"/>
        <xdr:cNvSpPr>
          <a:spLocks noChangeShapeType="1"/>
        </xdr:cNvSpPr>
      </xdr:nvSpPr>
      <xdr:spPr bwMode="auto">
        <a:xfrm flipV="1">
          <a:off x="0" y="10668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0</xdr:col>
      <xdr:colOff>0</xdr:colOff>
      <xdr:row>47</xdr:row>
      <xdr:rowOff>371475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10763250"/>
          <a:ext cx="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50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0" y="1152525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51</xdr:row>
      <xdr:rowOff>371475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0" y="12287250"/>
          <a:ext cx="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53</xdr:row>
      <xdr:rowOff>371475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0" y="13049250"/>
          <a:ext cx="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0" y="138112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0" y="107632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2</xdr:row>
      <xdr:rowOff>104775</xdr:rowOff>
    </xdr:from>
    <xdr:to>
      <xdr:col>1</xdr:col>
      <xdr:colOff>3781425</xdr:colOff>
      <xdr:row>16</xdr:row>
      <xdr:rowOff>85725</xdr:rowOff>
    </xdr:to>
    <xdr:pic>
      <xdr:nvPicPr>
        <xdr:cNvPr id="215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264" t="24815" r="35956" b="23889"/>
        <a:stretch>
          <a:fillRect/>
        </a:stretch>
      </xdr:blipFill>
      <xdr:spPr bwMode="auto">
        <a:xfrm>
          <a:off x="1533525" y="657225"/>
          <a:ext cx="32861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44</xdr:row>
      <xdr:rowOff>38100</xdr:rowOff>
    </xdr:from>
    <xdr:to>
      <xdr:col>1</xdr:col>
      <xdr:colOff>3752850</xdr:colOff>
      <xdr:row>55</xdr:row>
      <xdr:rowOff>142875</xdr:rowOff>
    </xdr:to>
    <xdr:pic>
      <xdr:nvPicPr>
        <xdr:cNvPr id="21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3904" t="24629" r="43625" b="26482"/>
        <a:stretch>
          <a:fillRect/>
        </a:stretch>
      </xdr:blipFill>
      <xdr:spPr bwMode="auto">
        <a:xfrm>
          <a:off x="1685925" y="9867900"/>
          <a:ext cx="310515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44396;&#44036;_8.00%20&#48512;&#45824;&#44277;&#51088;&#51116;&#51665;&#44228;_(&#45236;&#50669;&#44288;&#475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Shet"/>
      <sheetName val="제외_기타단순계산"/>
      <sheetName val="간지"/>
      <sheetName val="내역_내역서적용수량"/>
      <sheetName val="전체_내역서적용수량_당초변경"/>
      <sheetName val="차수_내역서적용수량_당초변경"/>
      <sheetName val="정리_주요자재집계표"/>
      <sheetName val="전체_주요자재집계표_당초변경"/>
      <sheetName val="차수_주요자재집계표_당초변경"/>
      <sheetName val="정리_철근수량집계표"/>
      <sheetName val="전체_철근수량집계표_당초변경"/>
      <sheetName val="차수_철근수량집계표_당초변경"/>
      <sheetName val="정리_콘크리트수량집계표"/>
      <sheetName val="전체_콘크리트수량집계표_당초변경"/>
      <sheetName val="차수_콘크리트수량집계표_당초변경"/>
      <sheetName val="정리_골재집계표"/>
      <sheetName val="전체_골재집계표_당초변경"/>
      <sheetName val="차수_골재집계표_당초변경"/>
      <sheetName val="정리_시멘트집계표"/>
      <sheetName val="전체_시멘트집계표_당초변경"/>
      <sheetName val="차수_시멘트집계표_당초변경"/>
      <sheetName val="정리_타공종이기수량"/>
      <sheetName val="전체_타공종이기수량_당초변경"/>
      <sheetName val="차수_타공종이기수량_당초변경"/>
      <sheetName val="Sheet1"/>
    </sheetNames>
    <sheetDataSet>
      <sheetData sheetId="0"/>
      <sheetData sheetId="1"/>
      <sheetData sheetId="2"/>
      <sheetData sheetId="3">
        <row r="2">
          <cell r="H2" t="str">
            <v>금차수량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workbookViewId="0">
      <selection activeCell="L27" sqref="L27"/>
    </sheetView>
  </sheetViews>
  <sheetFormatPr defaultRowHeight="13.5"/>
  <cols>
    <col min="1" max="1" width="10.21875" style="58" customWidth="1"/>
    <col min="2" max="16384" width="8.88671875" style="58"/>
  </cols>
  <sheetData>
    <row r="1" spans="1:2">
      <c r="A1" s="57" t="s">
        <v>110</v>
      </c>
      <c r="B1" s="57">
        <v>1</v>
      </c>
    </row>
    <row r="2" spans="1:2">
      <c r="A2" s="57" t="s">
        <v>111</v>
      </c>
      <c r="B2" s="57">
        <v>2</v>
      </c>
    </row>
    <row r="3" spans="1:2">
      <c r="A3" s="57" t="s">
        <v>112</v>
      </c>
      <c r="B3" s="57">
        <v>3</v>
      </c>
    </row>
    <row r="4" spans="1:2">
      <c r="A4" s="57" t="s">
        <v>113</v>
      </c>
      <c r="B4" s="57">
        <v>4</v>
      </c>
    </row>
    <row r="5" spans="1:2">
      <c r="A5" s="57" t="s">
        <v>114</v>
      </c>
      <c r="B5" s="57">
        <v>5</v>
      </c>
    </row>
    <row r="6" spans="1:2">
      <c r="A6" s="57" t="s">
        <v>115</v>
      </c>
      <c r="B6" s="57">
        <v>6</v>
      </c>
    </row>
    <row r="7" spans="1:2">
      <c r="A7" s="57" t="s">
        <v>116</v>
      </c>
      <c r="B7" s="57">
        <v>7</v>
      </c>
    </row>
    <row r="8" spans="1:2">
      <c r="A8" s="57" t="s">
        <v>117</v>
      </c>
      <c r="B8" s="57">
        <v>8</v>
      </c>
    </row>
    <row r="9" spans="1:2">
      <c r="A9" s="57" t="s">
        <v>118</v>
      </c>
      <c r="B9" s="57">
        <v>9</v>
      </c>
    </row>
    <row r="10" spans="1:2">
      <c r="A10" s="57" t="s">
        <v>119</v>
      </c>
      <c r="B10" s="57">
        <v>10</v>
      </c>
    </row>
    <row r="11" spans="1:2">
      <c r="A11" s="57" t="s">
        <v>120</v>
      </c>
      <c r="B11" s="57">
        <v>11</v>
      </c>
    </row>
    <row r="12" spans="1:2">
      <c r="A12" s="57" t="s">
        <v>121</v>
      </c>
      <c r="B12" s="57">
        <v>12</v>
      </c>
    </row>
    <row r="13" spans="1:2">
      <c r="A13" s="57" t="s">
        <v>122</v>
      </c>
      <c r="B13" s="57">
        <v>13</v>
      </c>
    </row>
    <row r="14" spans="1:2">
      <c r="A14" s="57" t="s">
        <v>123</v>
      </c>
      <c r="B14" s="57">
        <v>14</v>
      </c>
    </row>
    <row r="15" spans="1:2">
      <c r="A15" s="57" t="s">
        <v>124</v>
      </c>
      <c r="B15" s="57">
        <v>15</v>
      </c>
    </row>
    <row r="16" spans="1:2">
      <c r="A16" s="57" t="s">
        <v>125</v>
      </c>
      <c r="B16" s="57">
        <v>16</v>
      </c>
    </row>
    <row r="17" spans="1:2">
      <c r="A17" s="57" t="s">
        <v>126</v>
      </c>
      <c r="B17" s="57">
        <v>17</v>
      </c>
    </row>
    <row r="18" spans="1:2">
      <c r="A18" s="57" t="s">
        <v>127</v>
      </c>
      <c r="B18" s="58">
        <v>18</v>
      </c>
    </row>
    <row r="19" spans="1:2">
      <c r="A19" s="57" t="s">
        <v>128</v>
      </c>
      <c r="B19" s="58">
        <v>19</v>
      </c>
    </row>
    <row r="20" spans="1:2">
      <c r="A20" s="57" t="s">
        <v>129</v>
      </c>
      <c r="B20" s="58">
        <v>20</v>
      </c>
    </row>
    <row r="21" spans="1:2">
      <c r="A21" s="57" t="s">
        <v>130</v>
      </c>
      <c r="B21" s="58">
        <v>21</v>
      </c>
    </row>
    <row r="22" spans="1:2">
      <c r="A22" s="57" t="s">
        <v>131</v>
      </c>
      <c r="B22" s="58">
        <v>23</v>
      </c>
    </row>
    <row r="23" spans="1:2">
      <c r="A23" s="57" t="s">
        <v>132</v>
      </c>
      <c r="B23" s="58">
        <v>25</v>
      </c>
    </row>
    <row r="24" spans="1:2">
      <c r="A24" s="57" t="s">
        <v>133</v>
      </c>
      <c r="B24" s="58">
        <v>27</v>
      </c>
    </row>
    <row r="25" spans="1:2">
      <c r="A25" s="57" t="s">
        <v>134</v>
      </c>
      <c r="B25" s="58">
        <v>22</v>
      </c>
    </row>
    <row r="26" spans="1:2">
      <c r="A26" s="57" t="s">
        <v>135</v>
      </c>
      <c r="B26" s="58">
        <v>24</v>
      </c>
    </row>
    <row r="27" spans="1:2">
      <c r="A27" s="57" t="s">
        <v>136</v>
      </c>
      <c r="B27" s="58">
        <v>26</v>
      </c>
    </row>
    <row r="28" spans="1:2">
      <c r="A28" s="57"/>
    </row>
    <row r="29" spans="1:2">
      <c r="A29" s="57"/>
    </row>
  </sheetData>
  <phoneticPr fontId="1" type="noConversion"/>
  <pageMargins left="0.7" right="0.7" top="0.75" bottom="0.75" header="0.3" footer="0.3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BO57"/>
  <sheetViews>
    <sheetView showGridLines="0" showZeros="0" tabSelected="1" view="pageBreakPreview" zoomScaleNormal="100" zoomScaleSheetLayoutView="100" workbookViewId="0">
      <pane xSplit="29" ySplit="5" topLeftCell="AD6" activePane="bottomRight" state="frozen"/>
      <selection activeCell="L27" sqref="L27"/>
      <selection pane="topRight" activeCell="L27" sqref="L27"/>
      <selection pane="bottomLeft" activeCell="L27" sqref="L27"/>
      <selection pane="bottomRight" activeCell="C25" sqref="C25"/>
    </sheetView>
  </sheetViews>
  <sheetFormatPr defaultRowHeight="22.5" customHeight="1" outlineLevelCol="1"/>
  <cols>
    <col min="1" max="1" width="4.33203125" style="75" customWidth="1"/>
    <col min="2" max="3" width="10.77734375" style="75" customWidth="1"/>
    <col min="4" max="4" width="6.77734375" style="75" customWidth="1"/>
    <col min="5" max="5" width="6.5546875" style="75" customWidth="1"/>
    <col min="6" max="26" width="6.5546875" style="75" hidden="1" customWidth="1"/>
    <col min="27" max="28" width="6.5546875" style="75" customWidth="1"/>
    <col min="29" max="34" width="6.5546875" style="138" customWidth="1"/>
    <col min="35" max="35" width="6.5546875" style="75" customWidth="1"/>
    <col min="36" max="45" width="6.5546875" style="75" hidden="1" customWidth="1" outlineLevel="1"/>
    <col min="46" max="46" width="6.5546875" style="75" customWidth="1" collapsed="1"/>
    <col min="47" max="49" width="6.5546875" style="75" customWidth="1"/>
    <col min="50" max="50" width="6.5546875" style="68" customWidth="1"/>
    <col min="51" max="51" width="6.5546875" style="139" customWidth="1"/>
    <col min="52" max="52" width="1.21875" style="140" customWidth="1"/>
    <col min="53" max="63" width="7.21875" style="75" customWidth="1"/>
    <col min="64" max="64" width="1.21875" style="75" customWidth="1"/>
    <col min="65" max="67" width="7.44140625" style="75" customWidth="1"/>
    <col min="68" max="16384" width="8.88671875" style="75"/>
  </cols>
  <sheetData>
    <row r="1" spans="1:67" s="67" customFormat="1" ht="22.5" customHeight="1">
      <c r="A1" s="189" t="s">
        <v>181</v>
      </c>
      <c r="B1" s="189"/>
      <c r="C1" s="189"/>
      <c r="D1" s="18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60"/>
      <c r="AD1" s="60"/>
      <c r="AE1" s="60"/>
      <c r="AF1" s="60"/>
      <c r="AG1" s="60"/>
      <c r="AH1" s="60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61"/>
      <c r="AY1" s="62" t="s">
        <v>137</v>
      </c>
      <c r="AZ1" s="63"/>
      <c r="BA1" s="64" t="s">
        <v>138</v>
      </c>
      <c r="BB1" s="65" t="str">
        <f>[1]내역_내역서적용수량!$H$2</f>
        <v>금차수량</v>
      </c>
      <c r="BC1" s="190" t="s">
        <v>139</v>
      </c>
      <c r="BD1" s="191"/>
      <c r="BE1" s="191"/>
      <c r="BF1" s="191"/>
      <c r="BG1" s="191"/>
      <c r="BH1" s="191"/>
      <c r="BI1" s="191"/>
      <c r="BJ1" s="191"/>
      <c r="BK1" s="192"/>
      <c r="BL1" s="66"/>
      <c r="BM1" s="190" t="s">
        <v>140</v>
      </c>
      <c r="BN1" s="191"/>
      <c r="BO1" s="192"/>
    </row>
    <row r="2" spans="1:67" s="68" customFormat="1" ht="11.25" customHeight="1">
      <c r="AA2" s="69">
        <v>1</v>
      </c>
      <c r="AB2" s="69">
        <v>2</v>
      </c>
      <c r="AC2" s="69">
        <v>3</v>
      </c>
      <c r="AD2" s="69">
        <v>4</v>
      </c>
      <c r="AE2" s="69">
        <v>5</v>
      </c>
      <c r="AF2" s="69">
        <v>6</v>
      </c>
      <c r="AG2" s="69"/>
      <c r="AH2" s="69"/>
      <c r="AI2" s="69">
        <v>7</v>
      </c>
      <c r="AJ2" s="69">
        <v>8</v>
      </c>
      <c r="AK2" s="69">
        <v>9</v>
      </c>
      <c r="AL2" s="69">
        <v>10</v>
      </c>
      <c r="AM2" s="69">
        <v>11</v>
      </c>
      <c r="AN2" s="69">
        <v>12</v>
      </c>
      <c r="AO2" s="69">
        <v>13</v>
      </c>
      <c r="AP2" s="69">
        <v>14</v>
      </c>
      <c r="AQ2" s="69">
        <v>15</v>
      </c>
      <c r="AR2" s="69">
        <v>16</v>
      </c>
      <c r="AS2" s="69">
        <v>17</v>
      </c>
      <c r="AT2" s="69">
        <v>18</v>
      </c>
      <c r="AU2" s="69">
        <v>19</v>
      </c>
      <c r="AV2" s="69">
        <v>20</v>
      </c>
      <c r="AW2" s="69"/>
      <c r="AX2" s="69">
        <v>21</v>
      </c>
      <c r="AY2" s="69"/>
      <c r="AZ2" s="70"/>
      <c r="BA2" s="71"/>
      <c r="BB2" s="71"/>
      <c r="BC2" s="71"/>
      <c r="BD2" s="70"/>
      <c r="BE2" s="70">
        <v>22</v>
      </c>
      <c r="BF2" s="70">
        <v>23</v>
      </c>
      <c r="BG2" s="70">
        <v>24</v>
      </c>
      <c r="BH2" s="70">
        <v>25</v>
      </c>
      <c r="BI2" s="70"/>
      <c r="BJ2" s="70">
        <v>26</v>
      </c>
      <c r="BK2" s="70">
        <v>27</v>
      </c>
      <c r="BL2" s="72"/>
      <c r="BM2" s="70"/>
      <c r="BN2" s="70"/>
      <c r="BO2" s="70"/>
    </row>
    <row r="3" spans="1:67" ht="22.5" customHeight="1">
      <c r="A3" s="193" t="s">
        <v>141</v>
      </c>
      <c r="B3" s="193" t="s">
        <v>142</v>
      </c>
      <c r="C3" s="194"/>
      <c r="D3" s="193" t="s">
        <v>143</v>
      </c>
      <c r="E3" s="193" t="s">
        <v>144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193" t="s">
        <v>145</v>
      </c>
      <c r="AB3" s="193"/>
      <c r="AC3" s="193"/>
      <c r="AD3" s="193" t="s">
        <v>146</v>
      </c>
      <c r="AE3" s="193"/>
      <c r="AF3" s="193"/>
      <c r="AG3" s="193" t="s">
        <v>147</v>
      </c>
      <c r="AH3" s="193"/>
      <c r="AI3" s="193"/>
      <c r="AJ3" s="198" t="s">
        <v>148</v>
      </c>
      <c r="AK3" s="199"/>
      <c r="AL3" s="199"/>
      <c r="AM3" s="199"/>
      <c r="AN3" s="199"/>
      <c r="AO3" s="199"/>
      <c r="AP3" s="199"/>
      <c r="AQ3" s="199"/>
      <c r="AR3" s="199"/>
      <c r="AS3" s="200"/>
      <c r="AT3" s="201" t="s">
        <v>127</v>
      </c>
      <c r="AU3" s="201" t="s">
        <v>149</v>
      </c>
      <c r="AV3" s="201" t="s">
        <v>129</v>
      </c>
      <c r="AW3" s="201" t="s">
        <v>150</v>
      </c>
      <c r="AX3" s="203" t="s">
        <v>151</v>
      </c>
      <c r="AY3" s="193" t="s">
        <v>152</v>
      </c>
      <c r="AZ3" s="63"/>
      <c r="BA3" s="195" t="s">
        <v>153</v>
      </c>
      <c r="BB3" s="196"/>
      <c r="BC3" s="197"/>
      <c r="BD3" s="195" t="s">
        <v>154</v>
      </c>
      <c r="BE3" s="196"/>
      <c r="BF3" s="197"/>
      <c r="BG3" s="195" t="s">
        <v>155</v>
      </c>
      <c r="BH3" s="197"/>
      <c r="BI3" s="195" t="s">
        <v>156</v>
      </c>
      <c r="BJ3" s="196"/>
      <c r="BK3" s="197"/>
      <c r="BL3" s="74"/>
      <c r="BM3" s="195" t="s">
        <v>140</v>
      </c>
      <c r="BN3" s="196"/>
      <c r="BO3" s="197"/>
    </row>
    <row r="4" spans="1:67" ht="22.5" customHeight="1">
      <c r="A4" s="193"/>
      <c r="B4" s="76" t="s">
        <v>157</v>
      </c>
      <c r="C4" s="76" t="s">
        <v>158</v>
      </c>
      <c r="D4" s="193"/>
      <c r="E4" s="194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3" t="s">
        <v>159</v>
      </c>
      <c r="AB4" s="73" t="s">
        <v>160</v>
      </c>
      <c r="AC4" s="73" t="s">
        <v>161</v>
      </c>
      <c r="AD4" s="73" t="s">
        <v>159</v>
      </c>
      <c r="AE4" s="73" t="s">
        <v>160</v>
      </c>
      <c r="AF4" s="73" t="s">
        <v>161</v>
      </c>
      <c r="AG4" s="73" t="s">
        <v>162</v>
      </c>
      <c r="AH4" s="73" t="s">
        <v>130</v>
      </c>
      <c r="AI4" s="78" t="s">
        <v>163</v>
      </c>
      <c r="AJ4" s="79" t="s">
        <v>164</v>
      </c>
      <c r="AK4" s="79" t="s">
        <v>165</v>
      </c>
      <c r="AL4" s="79" t="s">
        <v>166</v>
      </c>
      <c r="AM4" s="79" t="s">
        <v>167</v>
      </c>
      <c r="AN4" s="79" t="s">
        <v>168</v>
      </c>
      <c r="AO4" s="79" t="s">
        <v>169</v>
      </c>
      <c r="AP4" s="79" t="s">
        <v>170</v>
      </c>
      <c r="AQ4" s="79" t="s">
        <v>171</v>
      </c>
      <c r="AR4" s="79" t="s">
        <v>172</v>
      </c>
      <c r="AS4" s="79" t="s">
        <v>173</v>
      </c>
      <c r="AT4" s="202"/>
      <c r="AU4" s="202"/>
      <c r="AV4" s="202"/>
      <c r="AW4" s="202"/>
      <c r="AX4" s="204"/>
      <c r="AY4" s="193"/>
      <c r="AZ4" s="80"/>
      <c r="BA4" s="81" t="s">
        <v>174</v>
      </c>
      <c r="BB4" s="81" t="s">
        <v>175</v>
      </c>
      <c r="BC4" s="81" t="s">
        <v>176</v>
      </c>
      <c r="BD4" s="81" t="s">
        <v>174</v>
      </c>
      <c r="BE4" s="81" t="s">
        <v>175</v>
      </c>
      <c r="BF4" s="81" t="s">
        <v>176</v>
      </c>
      <c r="BG4" s="81" t="s">
        <v>175</v>
      </c>
      <c r="BH4" s="81" t="s">
        <v>176</v>
      </c>
      <c r="BI4" s="81" t="s">
        <v>174</v>
      </c>
      <c r="BJ4" s="81" t="s">
        <v>175</v>
      </c>
      <c r="BK4" s="81" t="s">
        <v>177</v>
      </c>
      <c r="BL4" s="74"/>
      <c r="BM4" s="81"/>
      <c r="BN4" s="81" t="s">
        <v>175</v>
      </c>
      <c r="BO4" s="81" t="s">
        <v>176</v>
      </c>
    </row>
    <row r="5" spans="1:67" ht="22.5" customHeight="1">
      <c r="A5" s="205" t="s">
        <v>178</v>
      </c>
      <c r="B5" s="206"/>
      <c r="C5" s="206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4">
        <f t="shared" ref="AA5:AF5" si="0">SUM(AA6:AA57)</f>
        <v>12</v>
      </c>
      <c r="AB5" s="84">
        <f t="shared" si="0"/>
        <v>12</v>
      </c>
      <c r="AC5" s="84">
        <f t="shared" si="0"/>
        <v>12</v>
      </c>
      <c r="AD5" s="84">
        <f t="shared" si="0"/>
        <v>12</v>
      </c>
      <c r="AE5" s="84">
        <f t="shared" si="0"/>
        <v>12</v>
      </c>
      <c r="AF5" s="84">
        <f t="shared" si="0"/>
        <v>12</v>
      </c>
      <c r="AG5" s="84"/>
      <c r="AH5" s="84"/>
      <c r="AI5" s="84">
        <f t="shared" ref="AI5:AX5" si="1">SUM(AI6:AI57)</f>
        <v>0</v>
      </c>
      <c r="AJ5" s="84">
        <f t="shared" si="1"/>
        <v>0</v>
      </c>
      <c r="AK5" s="84">
        <f t="shared" si="1"/>
        <v>0</v>
      </c>
      <c r="AL5" s="84">
        <f t="shared" si="1"/>
        <v>0</v>
      </c>
      <c r="AM5" s="84">
        <f t="shared" si="1"/>
        <v>0</v>
      </c>
      <c r="AN5" s="84">
        <f t="shared" si="1"/>
        <v>0</v>
      </c>
      <c r="AO5" s="84">
        <f t="shared" si="1"/>
        <v>0</v>
      </c>
      <c r="AP5" s="84">
        <f t="shared" si="1"/>
        <v>0</v>
      </c>
      <c r="AQ5" s="84">
        <f t="shared" si="1"/>
        <v>0</v>
      </c>
      <c r="AR5" s="84">
        <f t="shared" si="1"/>
        <v>0</v>
      </c>
      <c r="AS5" s="84">
        <f t="shared" si="1"/>
        <v>0</v>
      </c>
      <c r="AT5" s="84">
        <f t="shared" si="1"/>
        <v>0</v>
      </c>
      <c r="AU5" s="84">
        <f t="shared" si="1"/>
        <v>12</v>
      </c>
      <c r="AV5" s="84">
        <f t="shared" si="1"/>
        <v>0</v>
      </c>
      <c r="AW5" s="84">
        <f t="shared" si="1"/>
        <v>12</v>
      </c>
      <c r="AX5" s="84">
        <f t="shared" si="1"/>
        <v>0</v>
      </c>
      <c r="AY5" s="85"/>
      <c r="AZ5" s="86"/>
      <c r="BA5" s="84">
        <f t="shared" ref="BA5:BK5" si="2">SUM(BA6:BA57)</f>
        <v>0</v>
      </c>
      <c r="BB5" s="84">
        <f t="shared" si="2"/>
        <v>12</v>
      </c>
      <c r="BC5" s="84">
        <f t="shared" si="2"/>
        <v>12</v>
      </c>
      <c r="BD5" s="84">
        <f t="shared" si="2"/>
        <v>0</v>
      </c>
      <c r="BE5" s="84">
        <f t="shared" si="2"/>
        <v>0</v>
      </c>
      <c r="BF5" s="84">
        <f t="shared" si="2"/>
        <v>0</v>
      </c>
      <c r="BG5" s="84">
        <f t="shared" si="2"/>
        <v>0</v>
      </c>
      <c r="BH5" s="84">
        <f t="shared" si="2"/>
        <v>0</v>
      </c>
      <c r="BI5" s="84">
        <f t="shared" si="2"/>
        <v>0</v>
      </c>
      <c r="BJ5" s="84">
        <f t="shared" si="2"/>
        <v>0</v>
      </c>
      <c r="BK5" s="84">
        <f t="shared" si="2"/>
        <v>0</v>
      </c>
      <c r="BL5" s="87"/>
      <c r="BM5" s="88"/>
      <c r="BN5" s="88">
        <f t="shared" ref="BN5:BN57" si="3">+IFERROR(BJ5/BB5,)</f>
        <v>0</v>
      </c>
      <c r="BO5" s="88">
        <f t="shared" ref="BO5:BO57" si="4">IFERROR(BK5/AC5,)</f>
        <v>0</v>
      </c>
    </row>
    <row r="6" spans="1:67" ht="22.5" customHeight="1">
      <c r="A6" s="81">
        <v>1</v>
      </c>
      <c r="B6" s="89">
        <v>2330</v>
      </c>
      <c r="C6" s="90">
        <v>2337</v>
      </c>
      <c r="D6" s="91" t="s">
        <v>179</v>
      </c>
      <c r="E6" s="9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>
        <v>2</v>
      </c>
      <c r="AB6" s="94">
        <v>2</v>
      </c>
      <c r="AC6" s="94">
        <v>2</v>
      </c>
      <c r="AD6" s="95">
        <v>2</v>
      </c>
      <c r="AE6" s="95">
        <v>2</v>
      </c>
      <c r="AF6" s="95">
        <v>2</v>
      </c>
      <c r="AG6" s="95"/>
      <c r="AH6" s="95"/>
      <c r="AI6" s="96">
        <f t="shared" ref="AI6:AI57" si="5">IF(AG6+AH6&gt;AC6,AC6,AG6+AH6)</f>
        <v>0</v>
      </c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>
        <f t="shared" ref="AT6:AT57" si="6">SUM(AJ6:AS6)</f>
        <v>0</v>
      </c>
      <c r="AU6" s="97">
        <f t="shared" ref="AU6:AU57" si="7">+AT6+AF6</f>
        <v>2</v>
      </c>
      <c r="AV6" s="97">
        <f t="shared" ref="AV6:AV57" si="8">+AC6-AU6</f>
        <v>0</v>
      </c>
      <c r="AW6" s="98">
        <f>INDEX(AA6:BK6,MATCH(INDEX(Data_Shet!B$1:B$27,MATCH(BB$1,Data_Shet!A$1:A$27,0)),$AA$2:$BK$2,0))</f>
        <v>2</v>
      </c>
      <c r="AX6" s="99"/>
      <c r="AY6" s="92"/>
      <c r="AZ6" s="80"/>
      <c r="BA6" s="100">
        <f t="shared" ref="BA6:BA57" si="9">+AT6</f>
        <v>0</v>
      </c>
      <c r="BB6" s="100">
        <f t="shared" ref="BB6:BB57" si="10">+AF6</f>
        <v>2</v>
      </c>
      <c r="BC6" s="100">
        <f t="shared" ref="BC6:BC57" si="11">+BA6+BB6</f>
        <v>2</v>
      </c>
      <c r="BD6" s="100">
        <f t="shared" ref="BD6:BD57" si="12">+BA6</f>
        <v>0</v>
      </c>
      <c r="BE6" s="100">
        <v>0</v>
      </c>
      <c r="BF6" s="100">
        <f t="shared" ref="BF6:BF57" si="13">+BD6+BE6</f>
        <v>0</v>
      </c>
      <c r="BG6" s="100">
        <f t="shared" ref="BG6:BG57" si="14">IF(BJ6-BE6&lt;0,0,BJ6-BE6)</f>
        <v>0</v>
      </c>
      <c r="BH6" s="100">
        <f t="shared" ref="BH6:BH57" si="15">+BG6</f>
        <v>0</v>
      </c>
      <c r="BI6" s="100">
        <f t="shared" ref="BI6:BI57" si="16">+BD6</f>
        <v>0</v>
      </c>
      <c r="BJ6" s="100">
        <f t="shared" ref="BJ6:BJ57" si="17">IF(AI6-AT6&lt;0,0,AI6-AT6)</f>
        <v>0</v>
      </c>
      <c r="BK6" s="100">
        <f t="shared" ref="BK6:BK57" si="18">+BI6+BJ6</f>
        <v>0</v>
      </c>
      <c r="BL6" s="87"/>
      <c r="BM6" s="88"/>
      <c r="BN6" s="88">
        <f t="shared" si="3"/>
        <v>0</v>
      </c>
      <c r="BO6" s="88">
        <f t="shared" si="4"/>
        <v>0</v>
      </c>
    </row>
    <row r="7" spans="1:67" s="108" customFormat="1" ht="22.5" customHeight="1">
      <c r="A7" s="101">
        <v>2</v>
      </c>
      <c r="B7" s="102">
        <v>2342</v>
      </c>
      <c r="C7" s="90">
        <v>2360</v>
      </c>
      <c r="D7" s="91" t="s">
        <v>180</v>
      </c>
      <c r="E7" s="92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4"/>
      <c r="AB7" s="94"/>
      <c r="AC7" s="94"/>
      <c r="AD7" s="95"/>
      <c r="AE7" s="95"/>
      <c r="AF7" s="95"/>
      <c r="AG7" s="95"/>
      <c r="AH7" s="95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8"/>
      <c r="AX7" s="103"/>
      <c r="AY7" s="92"/>
      <c r="AZ7" s="104"/>
      <c r="BA7" s="105">
        <f t="shared" si="9"/>
        <v>0</v>
      </c>
      <c r="BB7" s="105">
        <f t="shared" si="10"/>
        <v>0</v>
      </c>
      <c r="BC7" s="105">
        <f t="shared" si="11"/>
        <v>0</v>
      </c>
      <c r="BD7" s="105">
        <f t="shared" si="12"/>
        <v>0</v>
      </c>
      <c r="BE7" s="100">
        <v>0</v>
      </c>
      <c r="BF7" s="105">
        <f t="shared" si="13"/>
        <v>0</v>
      </c>
      <c r="BG7" s="105">
        <f t="shared" si="14"/>
        <v>0</v>
      </c>
      <c r="BH7" s="105">
        <f t="shared" si="15"/>
        <v>0</v>
      </c>
      <c r="BI7" s="105">
        <f t="shared" si="16"/>
        <v>0</v>
      </c>
      <c r="BJ7" s="105">
        <f t="shared" si="17"/>
        <v>0</v>
      </c>
      <c r="BK7" s="105">
        <f t="shared" si="18"/>
        <v>0</v>
      </c>
      <c r="BL7" s="106"/>
      <c r="BM7" s="107"/>
      <c r="BN7" s="107">
        <f t="shared" si="3"/>
        <v>0</v>
      </c>
      <c r="BO7" s="107">
        <f t="shared" si="4"/>
        <v>0</v>
      </c>
    </row>
    <row r="8" spans="1:67" s="108" customFormat="1" ht="22.5" customHeight="1">
      <c r="A8" s="101">
        <v>3</v>
      </c>
      <c r="B8" s="102">
        <v>2400</v>
      </c>
      <c r="C8" s="90"/>
      <c r="D8" s="91" t="s">
        <v>180</v>
      </c>
      <c r="E8" s="92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4"/>
      <c r="AB8" s="94"/>
      <c r="AC8" s="94"/>
      <c r="AD8" s="95">
        <v>0</v>
      </c>
      <c r="AE8" s="95">
        <v>0</v>
      </c>
      <c r="AF8" s="95">
        <v>0</v>
      </c>
      <c r="AG8" s="95"/>
      <c r="AH8" s="95"/>
      <c r="AI8" s="97">
        <f t="shared" si="5"/>
        <v>0</v>
      </c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>
        <f t="shared" si="6"/>
        <v>0</v>
      </c>
      <c r="AU8" s="97">
        <f t="shared" si="7"/>
        <v>0</v>
      </c>
      <c r="AV8" s="97">
        <f t="shared" si="8"/>
        <v>0</v>
      </c>
      <c r="AW8" s="98">
        <f>INDEX(AA8:BK8,MATCH(INDEX(Data_Shet!B$1:B$27,MATCH(BB$1,Data_Shet!A$1:A$27,0)),$AA$2:$BK$2,0))</f>
        <v>0</v>
      </c>
      <c r="AX8" s="103"/>
      <c r="AY8" s="92"/>
      <c r="AZ8" s="104"/>
      <c r="BA8" s="105">
        <f t="shared" si="9"/>
        <v>0</v>
      </c>
      <c r="BB8" s="105">
        <f t="shared" si="10"/>
        <v>0</v>
      </c>
      <c r="BC8" s="105">
        <f t="shared" si="11"/>
        <v>0</v>
      </c>
      <c r="BD8" s="105">
        <f t="shared" si="12"/>
        <v>0</v>
      </c>
      <c r="BE8" s="100">
        <v>0</v>
      </c>
      <c r="BF8" s="105">
        <f t="shared" si="13"/>
        <v>0</v>
      </c>
      <c r="BG8" s="105">
        <f t="shared" si="14"/>
        <v>0</v>
      </c>
      <c r="BH8" s="105">
        <f t="shared" si="15"/>
        <v>0</v>
      </c>
      <c r="BI8" s="105">
        <f t="shared" si="16"/>
        <v>0</v>
      </c>
      <c r="BJ8" s="105">
        <f t="shared" si="17"/>
        <v>0</v>
      </c>
      <c r="BK8" s="105">
        <f t="shared" si="18"/>
        <v>0</v>
      </c>
      <c r="BL8" s="106"/>
      <c r="BM8" s="107"/>
      <c r="BN8" s="107">
        <f t="shared" si="3"/>
        <v>0</v>
      </c>
      <c r="BO8" s="107">
        <f t="shared" si="4"/>
        <v>0</v>
      </c>
    </row>
    <row r="9" spans="1:67" s="108" customFormat="1" ht="22.5" customHeight="1">
      <c r="A9" s="101">
        <v>4</v>
      </c>
      <c r="B9" s="90">
        <v>2428</v>
      </c>
      <c r="C9" s="90">
        <v>2446</v>
      </c>
      <c r="D9" s="91" t="s">
        <v>180</v>
      </c>
      <c r="E9" s="92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4">
        <v>3</v>
      </c>
      <c r="AB9" s="94">
        <v>3</v>
      </c>
      <c r="AC9" s="94">
        <v>3</v>
      </c>
      <c r="AD9" s="95">
        <v>3</v>
      </c>
      <c r="AE9" s="95">
        <v>3</v>
      </c>
      <c r="AF9" s="95">
        <v>3</v>
      </c>
      <c r="AG9" s="95"/>
      <c r="AH9" s="95"/>
      <c r="AI9" s="97">
        <f t="shared" si="5"/>
        <v>0</v>
      </c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>
        <f t="shared" si="6"/>
        <v>0</v>
      </c>
      <c r="AU9" s="97">
        <f t="shared" si="7"/>
        <v>3</v>
      </c>
      <c r="AV9" s="97">
        <f t="shared" si="8"/>
        <v>0</v>
      </c>
      <c r="AW9" s="98">
        <f>INDEX(AA9:BK9,MATCH(INDEX(Data_Shet!B$1:B$27,MATCH(BB$1,Data_Shet!A$1:A$27,0)),$AA$2:$BK$2,0))</f>
        <v>3</v>
      </c>
      <c r="AX9" s="103"/>
      <c r="AY9" s="92"/>
      <c r="AZ9" s="104"/>
      <c r="BA9" s="105">
        <f t="shared" si="9"/>
        <v>0</v>
      </c>
      <c r="BB9" s="105">
        <f t="shared" si="10"/>
        <v>3</v>
      </c>
      <c r="BC9" s="105">
        <f t="shared" si="11"/>
        <v>3</v>
      </c>
      <c r="BD9" s="105">
        <f t="shared" si="12"/>
        <v>0</v>
      </c>
      <c r="BE9" s="100">
        <v>0</v>
      </c>
      <c r="BF9" s="105">
        <f t="shared" si="13"/>
        <v>0</v>
      </c>
      <c r="BG9" s="105">
        <f t="shared" si="14"/>
        <v>0</v>
      </c>
      <c r="BH9" s="105">
        <f t="shared" si="15"/>
        <v>0</v>
      </c>
      <c r="BI9" s="105">
        <f t="shared" si="16"/>
        <v>0</v>
      </c>
      <c r="BJ9" s="105">
        <f t="shared" si="17"/>
        <v>0</v>
      </c>
      <c r="BK9" s="105">
        <f t="shared" si="18"/>
        <v>0</v>
      </c>
      <c r="BL9" s="106"/>
      <c r="BM9" s="107"/>
      <c r="BN9" s="107">
        <f t="shared" si="3"/>
        <v>0</v>
      </c>
      <c r="BO9" s="107">
        <f t="shared" si="4"/>
        <v>0</v>
      </c>
    </row>
    <row r="10" spans="1:67" s="108" customFormat="1" ht="22.5" customHeight="1">
      <c r="A10" s="101">
        <v>5</v>
      </c>
      <c r="B10" s="90">
        <v>3965</v>
      </c>
      <c r="C10" s="90"/>
      <c r="D10" s="91" t="s">
        <v>180</v>
      </c>
      <c r="E10" s="92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4"/>
      <c r="AB10" s="94"/>
      <c r="AC10" s="94"/>
      <c r="AD10" s="95">
        <v>0</v>
      </c>
      <c r="AE10" s="95">
        <v>0</v>
      </c>
      <c r="AF10" s="95">
        <v>0</v>
      </c>
      <c r="AG10" s="95"/>
      <c r="AH10" s="95"/>
      <c r="AI10" s="97">
        <f t="shared" si="5"/>
        <v>0</v>
      </c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>
        <f t="shared" si="6"/>
        <v>0</v>
      </c>
      <c r="AU10" s="97">
        <f t="shared" si="7"/>
        <v>0</v>
      </c>
      <c r="AV10" s="97">
        <f t="shared" si="8"/>
        <v>0</v>
      </c>
      <c r="AW10" s="98">
        <f>INDEX(AA10:BK10,MATCH(INDEX(Data_Shet!B$1:B$27,MATCH(BB$1,Data_Shet!A$1:A$27,0)),$AA$2:$BK$2,0))</f>
        <v>0</v>
      </c>
      <c r="AX10" s="103"/>
      <c r="AY10" s="92"/>
      <c r="AZ10" s="104"/>
      <c r="BA10" s="105">
        <f t="shared" si="9"/>
        <v>0</v>
      </c>
      <c r="BB10" s="105">
        <f t="shared" si="10"/>
        <v>0</v>
      </c>
      <c r="BC10" s="105">
        <f t="shared" si="11"/>
        <v>0</v>
      </c>
      <c r="BD10" s="105">
        <f t="shared" si="12"/>
        <v>0</v>
      </c>
      <c r="BE10" s="100">
        <v>0</v>
      </c>
      <c r="BF10" s="105">
        <f t="shared" si="13"/>
        <v>0</v>
      </c>
      <c r="BG10" s="105">
        <f t="shared" si="14"/>
        <v>0</v>
      </c>
      <c r="BH10" s="105">
        <f t="shared" si="15"/>
        <v>0</v>
      </c>
      <c r="BI10" s="105">
        <f t="shared" si="16"/>
        <v>0</v>
      </c>
      <c r="BJ10" s="105">
        <f t="shared" si="17"/>
        <v>0</v>
      </c>
      <c r="BK10" s="105">
        <f t="shared" si="18"/>
        <v>0</v>
      </c>
      <c r="BL10" s="106"/>
      <c r="BM10" s="107"/>
      <c r="BN10" s="107">
        <f t="shared" si="3"/>
        <v>0</v>
      </c>
      <c r="BO10" s="107">
        <f t="shared" si="4"/>
        <v>0</v>
      </c>
    </row>
    <row r="11" spans="1:67" s="108" customFormat="1" ht="22.5" customHeight="1">
      <c r="A11" s="101">
        <v>6</v>
      </c>
      <c r="B11" s="90">
        <v>190</v>
      </c>
      <c r="C11" s="90"/>
      <c r="D11" s="91" t="s">
        <v>180</v>
      </c>
      <c r="E11" s="92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4">
        <v>4</v>
      </c>
      <c r="AB11" s="94">
        <v>4</v>
      </c>
      <c r="AC11" s="94">
        <v>4</v>
      </c>
      <c r="AD11" s="95">
        <v>4</v>
      </c>
      <c r="AE11" s="95">
        <v>4</v>
      </c>
      <c r="AF11" s="95">
        <v>4</v>
      </c>
      <c r="AG11" s="95"/>
      <c r="AH11" s="95"/>
      <c r="AI11" s="97">
        <f t="shared" si="5"/>
        <v>0</v>
      </c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>
        <f t="shared" si="6"/>
        <v>0</v>
      </c>
      <c r="AU11" s="97">
        <f t="shared" si="7"/>
        <v>4</v>
      </c>
      <c r="AV11" s="97">
        <f t="shared" si="8"/>
        <v>0</v>
      </c>
      <c r="AW11" s="98">
        <f>INDEX(AA11:BK11,MATCH(INDEX(Data_Shet!B$1:B$27,MATCH(BB$1,Data_Shet!A$1:A$27,0)),$AA$2:$BK$2,0))</f>
        <v>4</v>
      </c>
      <c r="AX11" s="103"/>
      <c r="AY11" s="92"/>
      <c r="AZ11" s="104"/>
      <c r="BA11" s="105">
        <f t="shared" si="9"/>
        <v>0</v>
      </c>
      <c r="BB11" s="105">
        <f t="shared" si="10"/>
        <v>4</v>
      </c>
      <c r="BC11" s="105">
        <f t="shared" si="11"/>
        <v>4</v>
      </c>
      <c r="BD11" s="105">
        <f t="shared" si="12"/>
        <v>0</v>
      </c>
      <c r="BE11" s="100">
        <v>0</v>
      </c>
      <c r="BF11" s="105">
        <f t="shared" si="13"/>
        <v>0</v>
      </c>
      <c r="BG11" s="105">
        <f t="shared" si="14"/>
        <v>0</v>
      </c>
      <c r="BH11" s="105">
        <f t="shared" si="15"/>
        <v>0</v>
      </c>
      <c r="BI11" s="105">
        <f t="shared" si="16"/>
        <v>0</v>
      </c>
      <c r="BJ11" s="105">
        <f t="shared" si="17"/>
        <v>0</v>
      </c>
      <c r="BK11" s="105">
        <f t="shared" si="18"/>
        <v>0</v>
      </c>
      <c r="BL11" s="106"/>
      <c r="BM11" s="107"/>
      <c r="BN11" s="107">
        <f t="shared" si="3"/>
        <v>0</v>
      </c>
      <c r="BO11" s="107">
        <f t="shared" si="4"/>
        <v>0</v>
      </c>
    </row>
    <row r="12" spans="1:67" s="108" customFormat="1" ht="22.5" customHeight="1">
      <c r="A12" s="101">
        <v>7</v>
      </c>
      <c r="B12" s="90">
        <v>4960</v>
      </c>
      <c r="C12" s="90">
        <v>4980</v>
      </c>
      <c r="D12" s="91" t="s">
        <v>180</v>
      </c>
      <c r="E12" s="92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4">
        <v>3</v>
      </c>
      <c r="AB12" s="94">
        <v>3</v>
      </c>
      <c r="AC12" s="94">
        <v>3</v>
      </c>
      <c r="AD12" s="95">
        <v>3</v>
      </c>
      <c r="AE12" s="95">
        <v>3</v>
      </c>
      <c r="AF12" s="95">
        <v>3</v>
      </c>
      <c r="AG12" s="95"/>
      <c r="AH12" s="95"/>
      <c r="AI12" s="97">
        <f t="shared" si="5"/>
        <v>0</v>
      </c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>
        <f t="shared" si="6"/>
        <v>0</v>
      </c>
      <c r="AU12" s="97">
        <f t="shared" si="7"/>
        <v>3</v>
      </c>
      <c r="AV12" s="97">
        <f t="shared" si="8"/>
        <v>0</v>
      </c>
      <c r="AW12" s="98">
        <f>INDEX(AA12:BK12,MATCH(INDEX(Data_Shet!B$1:B$27,MATCH(BB$1,Data_Shet!A$1:A$27,0)),$AA$2:$BK$2,0))</f>
        <v>3</v>
      </c>
      <c r="AX12" s="103"/>
      <c r="AY12" s="92"/>
      <c r="AZ12" s="104"/>
      <c r="BA12" s="105">
        <f t="shared" si="9"/>
        <v>0</v>
      </c>
      <c r="BB12" s="105">
        <f t="shared" si="10"/>
        <v>3</v>
      </c>
      <c r="BC12" s="105">
        <f t="shared" si="11"/>
        <v>3</v>
      </c>
      <c r="BD12" s="105">
        <f t="shared" si="12"/>
        <v>0</v>
      </c>
      <c r="BE12" s="100">
        <v>0</v>
      </c>
      <c r="BF12" s="105">
        <f t="shared" si="13"/>
        <v>0</v>
      </c>
      <c r="BG12" s="105">
        <f t="shared" si="14"/>
        <v>0</v>
      </c>
      <c r="BH12" s="105">
        <f t="shared" si="15"/>
        <v>0</v>
      </c>
      <c r="BI12" s="105">
        <f t="shared" si="16"/>
        <v>0</v>
      </c>
      <c r="BJ12" s="105">
        <f t="shared" si="17"/>
        <v>0</v>
      </c>
      <c r="BK12" s="105">
        <f t="shared" si="18"/>
        <v>0</v>
      </c>
      <c r="BL12" s="106"/>
      <c r="BM12" s="107"/>
      <c r="BN12" s="107">
        <f t="shared" si="3"/>
        <v>0</v>
      </c>
      <c r="BO12" s="107">
        <f t="shared" si="4"/>
        <v>0</v>
      </c>
    </row>
    <row r="13" spans="1:67" s="108" customFormat="1" ht="22.5" customHeight="1">
      <c r="A13" s="101">
        <v>8</v>
      </c>
      <c r="B13" s="90">
        <v>4940</v>
      </c>
      <c r="C13" s="90"/>
      <c r="D13" s="91" t="s">
        <v>180</v>
      </c>
      <c r="E13" s="92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4"/>
      <c r="AB13" s="94"/>
      <c r="AC13" s="94"/>
      <c r="AD13" s="95">
        <v>0</v>
      </c>
      <c r="AE13" s="95">
        <v>0</v>
      </c>
      <c r="AF13" s="95">
        <v>0</v>
      </c>
      <c r="AG13" s="95"/>
      <c r="AH13" s="95"/>
      <c r="AI13" s="97">
        <f t="shared" si="5"/>
        <v>0</v>
      </c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>
        <f t="shared" si="6"/>
        <v>0</v>
      </c>
      <c r="AU13" s="97">
        <f t="shared" si="7"/>
        <v>0</v>
      </c>
      <c r="AV13" s="97">
        <f t="shared" si="8"/>
        <v>0</v>
      </c>
      <c r="AW13" s="98">
        <f>INDEX(AA13:BK13,MATCH(INDEX(Data_Shet!B$1:B$27,MATCH(BB$1,Data_Shet!A$1:A$27,0)),$AA$2:$BK$2,0))</f>
        <v>0</v>
      </c>
      <c r="AX13" s="103"/>
      <c r="AY13" s="92"/>
      <c r="AZ13" s="104"/>
      <c r="BA13" s="105">
        <f t="shared" si="9"/>
        <v>0</v>
      </c>
      <c r="BB13" s="105">
        <f t="shared" si="10"/>
        <v>0</v>
      </c>
      <c r="BC13" s="105">
        <f t="shared" si="11"/>
        <v>0</v>
      </c>
      <c r="BD13" s="105">
        <f t="shared" si="12"/>
        <v>0</v>
      </c>
      <c r="BE13" s="100">
        <v>0</v>
      </c>
      <c r="BF13" s="105">
        <f t="shared" si="13"/>
        <v>0</v>
      </c>
      <c r="BG13" s="105">
        <f t="shared" si="14"/>
        <v>0</v>
      </c>
      <c r="BH13" s="105">
        <f t="shared" si="15"/>
        <v>0</v>
      </c>
      <c r="BI13" s="105">
        <f t="shared" si="16"/>
        <v>0</v>
      </c>
      <c r="BJ13" s="105">
        <f t="shared" si="17"/>
        <v>0</v>
      </c>
      <c r="BK13" s="105">
        <f t="shared" si="18"/>
        <v>0</v>
      </c>
      <c r="BL13" s="106"/>
      <c r="BM13" s="107"/>
      <c r="BN13" s="107">
        <f t="shared" si="3"/>
        <v>0</v>
      </c>
      <c r="BO13" s="107">
        <f t="shared" si="4"/>
        <v>0</v>
      </c>
    </row>
    <row r="14" spans="1:67" s="108" customFormat="1" ht="22.5" customHeight="1">
      <c r="A14" s="101">
        <v>9</v>
      </c>
      <c r="B14" s="90">
        <v>5100</v>
      </c>
      <c r="C14" s="90"/>
      <c r="D14" s="91" t="s">
        <v>179</v>
      </c>
      <c r="E14" s="92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4"/>
      <c r="AB14" s="94"/>
      <c r="AC14" s="94"/>
      <c r="AD14" s="95">
        <v>0</v>
      </c>
      <c r="AE14" s="95">
        <v>0</v>
      </c>
      <c r="AF14" s="95">
        <v>0</v>
      </c>
      <c r="AG14" s="95"/>
      <c r="AH14" s="95"/>
      <c r="AI14" s="97">
        <f t="shared" si="5"/>
        <v>0</v>
      </c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>
        <f t="shared" si="6"/>
        <v>0</v>
      </c>
      <c r="AU14" s="97">
        <f t="shared" si="7"/>
        <v>0</v>
      </c>
      <c r="AV14" s="97">
        <f t="shared" si="8"/>
        <v>0</v>
      </c>
      <c r="AW14" s="98">
        <f>INDEX(AA14:BK14,MATCH(INDEX(Data_Shet!B$1:B$27,MATCH(BB$1,Data_Shet!A$1:A$27,0)),$AA$2:$BK$2,0))</f>
        <v>0</v>
      </c>
      <c r="AX14" s="103"/>
      <c r="AY14" s="92"/>
      <c r="AZ14" s="104"/>
      <c r="BA14" s="105">
        <f t="shared" si="9"/>
        <v>0</v>
      </c>
      <c r="BB14" s="105">
        <f t="shared" si="10"/>
        <v>0</v>
      </c>
      <c r="BC14" s="105">
        <f t="shared" si="11"/>
        <v>0</v>
      </c>
      <c r="BD14" s="105">
        <f t="shared" si="12"/>
        <v>0</v>
      </c>
      <c r="BE14" s="100">
        <v>0</v>
      </c>
      <c r="BF14" s="105">
        <f t="shared" si="13"/>
        <v>0</v>
      </c>
      <c r="BG14" s="105">
        <f t="shared" si="14"/>
        <v>0</v>
      </c>
      <c r="BH14" s="105">
        <f t="shared" si="15"/>
        <v>0</v>
      </c>
      <c r="BI14" s="105">
        <f t="shared" si="16"/>
        <v>0</v>
      </c>
      <c r="BJ14" s="105">
        <f t="shared" si="17"/>
        <v>0</v>
      </c>
      <c r="BK14" s="105">
        <f t="shared" si="18"/>
        <v>0</v>
      </c>
      <c r="BL14" s="106"/>
      <c r="BM14" s="107"/>
      <c r="BN14" s="107">
        <f t="shared" si="3"/>
        <v>0</v>
      </c>
      <c r="BO14" s="107">
        <f t="shared" si="4"/>
        <v>0</v>
      </c>
    </row>
    <row r="15" spans="1:67" s="108" customFormat="1" ht="22.5" customHeight="1">
      <c r="A15" s="101">
        <v>10</v>
      </c>
      <c r="B15" s="90">
        <v>5180</v>
      </c>
      <c r="C15" s="90"/>
      <c r="D15" s="91" t="s">
        <v>179</v>
      </c>
      <c r="E15" s="9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4"/>
      <c r="AB15" s="94"/>
      <c r="AC15" s="94"/>
      <c r="AD15" s="95">
        <v>0</v>
      </c>
      <c r="AE15" s="95">
        <v>0</v>
      </c>
      <c r="AF15" s="95">
        <v>0</v>
      </c>
      <c r="AG15" s="95"/>
      <c r="AH15" s="95"/>
      <c r="AI15" s="97">
        <f t="shared" si="5"/>
        <v>0</v>
      </c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>
        <f t="shared" si="6"/>
        <v>0</v>
      </c>
      <c r="AU15" s="97">
        <f t="shared" si="7"/>
        <v>0</v>
      </c>
      <c r="AV15" s="97">
        <f t="shared" si="8"/>
        <v>0</v>
      </c>
      <c r="AW15" s="98">
        <f>INDEX(AA15:BK15,MATCH(INDEX(Data_Shet!B$1:B$27,MATCH(BB$1,Data_Shet!A$1:A$27,0)),$AA$2:$BK$2,0))</f>
        <v>0</v>
      </c>
      <c r="AX15" s="103"/>
      <c r="AY15" s="92"/>
      <c r="AZ15" s="104"/>
      <c r="BA15" s="105">
        <f t="shared" si="9"/>
        <v>0</v>
      </c>
      <c r="BB15" s="105">
        <f t="shared" si="10"/>
        <v>0</v>
      </c>
      <c r="BC15" s="105">
        <f t="shared" si="11"/>
        <v>0</v>
      </c>
      <c r="BD15" s="105">
        <f t="shared" si="12"/>
        <v>0</v>
      </c>
      <c r="BE15" s="100">
        <v>0</v>
      </c>
      <c r="BF15" s="105">
        <f t="shared" si="13"/>
        <v>0</v>
      </c>
      <c r="BG15" s="105">
        <f t="shared" si="14"/>
        <v>0</v>
      </c>
      <c r="BH15" s="105">
        <f t="shared" si="15"/>
        <v>0</v>
      </c>
      <c r="BI15" s="105">
        <f t="shared" si="16"/>
        <v>0</v>
      </c>
      <c r="BJ15" s="105">
        <f t="shared" si="17"/>
        <v>0</v>
      </c>
      <c r="BK15" s="105">
        <f t="shared" si="18"/>
        <v>0</v>
      </c>
      <c r="BL15" s="106"/>
      <c r="BM15" s="107"/>
      <c r="BN15" s="107">
        <f t="shared" si="3"/>
        <v>0</v>
      </c>
      <c r="BO15" s="107">
        <f t="shared" si="4"/>
        <v>0</v>
      </c>
    </row>
    <row r="16" spans="1:67" s="108" customFormat="1" ht="22.5" customHeight="1">
      <c r="A16" s="101"/>
      <c r="B16" s="90"/>
      <c r="C16" s="90"/>
      <c r="D16" s="91"/>
      <c r="E16" s="92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109"/>
      <c r="AB16" s="109"/>
      <c r="AC16" s="109"/>
      <c r="AD16" s="95"/>
      <c r="AE16" s="95"/>
      <c r="AF16" s="95"/>
      <c r="AG16" s="95"/>
      <c r="AH16" s="95"/>
      <c r="AI16" s="97">
        <f t="shared" si="5"/>
        <v>0</v>
      </c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>
        <f t="shared" si="6"/>
        <v>0</v>
      </c>
      <c r="AU16" s="97">
        <f t="shared" si="7"/>
        <v>0</v>
      </c>
      <c r="AV16" s="97">
        <f t="shared" si="8"/>
        <v>0</v>
      </c>
      <c r="AW16" s="98">
        <f>INDEX(AA16:BK16,MATCH(INDEX(Data_Shet!B$1:B$27,MATCH(BB$1,Data_Shet!A$1:A$27,0)),$AA$2:$BK$2,0))</f>
        <v>0</v>
      </c>
      <c r="AX16" s="103"/>
      <c r="AY16" s="92"/>
      <c r="AZ16" s="104"/>
      <c r="BA16" s="105">
        <f t="shared" si="9"/>
        <v>0</v>
      </c>
      <c r="BB16" s="105">
        <f t="shared" si="10"/>
        <v>0</v>
      </c>
      <c r="BC16" s="105">
        <f t="shared" si="11"/>
        <v>0</v>
      </c>
      <c r="BD16" s="105">
        <f t="shared" si="12"/>
        <v>0</v>
      </c>
      <c r="BE16" s="100">
        <v>0</v>
      </c>
      <c r="BF16" s="105">
        <f t="shared" si="13"/>
        <v>0</v>
      </c>
      <c r="BG16" s="105">
        <f t="shared" si="14"/>
        <v>0</v>
      </c>
      <c r="BH16" s="105">
        <f t="shared" si="15"/>
        <v>0</v>
      </c>
      <c r="BI16" s="105">
        <f t="shared" si="16"/>
        <v>0</v>
      </c>
      <c r="BJ16" s="105">
        <f t="shared" si="17"/>
        <v>0</v>
      </c>
      <c r="BK16" s="105">
        <f t="shared" si="18"/>
        <v>0</v>
      </c>
      <c r="BL16" s="106"/>
      <c r="BM16" s="107"/>
      <c r="BN16" s="107">
        <f t="shared" si="3"/>
        <v>0</v>
      </c>
      <c r="BO16" s="107">
        <f t="shared" si="4"/>
        <v>0</v>
      </c>
    </row>
    <row r="17" spans="1:67" s="108" customFormat="1" ht="22.5" customHeight="1">
      <c r="A17" s="101"/>
      <c r="B17" s="90"/>
      <c r="C17" s="90"/>
      <c r="D17" s="91"/>
      <c r="E17" s="92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109"/>
      <c r="AB17" s="109"/>
      <c r="AC17" s="109"/>
      <c r="AD17" s="95"/>
      <c r="AE17" s="95"/>
      <c r="AF17" s="95"/>
      <c r="AG17" s="95"/>
      <c r="AH17" s="95"/>
      <c r="AI17" s="97">
        <f t="shared" si="5"/>
        <v>0</v>
      </c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>
        <f t="shared" si="6"/>
        <v>0</v>
      </c>
      <c r="AU17" s="97">
        <f t="shared" si="7"/>
        <v>0</v>
      </c>
      <c r="AV17" s="97">
        <f t="shared" si="8"/>
        <v>0</v>
      </c>
      <c r="AW17" s="98">
        <f>INDEX(AA17:BK17,MATCH(INDEX(Data_Shet!B$1:B$27,MATCH(BB$1,Data_Shet!A$1:A$27,0)),$AA$2:$BK$2,0))</f>
        <v>0</v>
      </c>
      <c r="AX17" s="103"/>
      <c r="AY17" s="92"/>
      <c r="AZ17" s="104"/>
      <c r="BA17" s="105">
        <f t="shared" si="9"/>
        <v>0</v>
      </c>
      <c r="BB17" s="105">
        <f t="shared" si="10"/>
        <v>0</v>
      </c>
      <c r="BC17" s="105">
        <f t="shared" si="11"/>
        <v>0</v>
      </c>
      <c r="BD17" s="105">
        <f t="shared" si="12"/>
        <v>0</v>
      </c>
      <c r="BE17" s="100">
        <v>0</v>
      </c>
      <c r="BF17" s="105">
        <f t="shared" si="13"/>
        <v>0</v>
      </c>
      <c r="BG17" s="105">
        <f t="shared" si="14"/>
        <v>0</v>
      </c>
      <c r="BH17" s="105">
        <f t="shared" si="15"/>
        <v>0</v>
      </c>
      <c r="BI17" s="105">
        <f t="shared" si="16"/>
        <v>0</v>
      </c>
      <c r="BJ17" s="105">
        <f t="shared" si="17"/>
        <v>0</v>
      </c>
      <c r="BK17" s="105">
        <f t="shared" si="18"/>
        <v>0</v>
      </c>
      <c r="BL17" s="106"/>
      <c r="BM17" s="107"/>
      <c r="BN17" s="107">
        <f t="shared" si="3"/>
        <v>0</v>
      </c>
      <c r="BO17" s="107">
        <f t="shared" si="4"/>
        <v>0</v>
      </c>
    </row>
    <row r="18" spans="1:67" s="108" customFormat="1" ht="22.5" customHeight="1">
      <c r="A18" s="101"/>
      <c r="B18" s="90"/>
      <c r="C18" s="90"/>
      <c r="D18" s="91"/>
      <c r="E18" s="92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109"/>
      <c r="AB18" s="109"/>
      <c r="AC18" s="109"/>
      <c r="AD18" s="95"/>
      <c r="AE18" s="95"/>
      <c r="AF18" s="95"/>
      <c r="AG18" s="95"/>
      <c r="AH18" s="95">
        <f>+AF18-AG18</f>
        <v>0</v>
      </c>
      <c r="AI18" s="97">
        <f t="shared" si="5"/>
        <v>0</v>
      </c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>
        <f t="shared" si="6"/>
        <v>0</v>
      </c>
      <c r="AU18" s="97">
        <f t="shared" si="7"/>
        <v>0</v>
      </c>
      <c r="AV18" s="97">
        <f t="shared" si="8"/>
        <v>0</v>
      </c>
      <c r="AW18" s="98">
        <f>INDEX(AA18:BK18,MATCH(INDEX(Data_Shet!B$1:B$27,MATCH(BB$1,Data_Shet!A$1:A$27,0)),$AA$2:$BK$2,0))</f>
        <v>0</v>
      </c>
      <c r="AX18" s="103"/>
      <c r="AY18" s="92"/>
      <c r="AZ18" s="104"/>
      <c r="BA18" s="105">
        <f t="shared" si="9"/>
        <v>0</v>
      </c>
      <c r="BB18" s="105">
        <f t="shared" si="10"/>
        <v>0</v>
      </c>
      <c r="BC18" s="105">
        <f t="shared" si="11"/>
        <v>0</v>
      </c>
      <c r="BD18" s="105">
        <f t="shared" si="12"/>
        <v>0</v>
      </c>
      <c r="BE18" s="100">
        <v>0</v>
      </c>
      <c r="BF18" s="105">
        <f t="shared" si="13"/>
        <v>0</v>
      </c>
      <c r="BG18" s="105">
        <f t="shared" si="14"/>
        <v>0</v>
      </c>
      <c r="BH18" s="105">
        <f t="shared" si="15"/>
        <v>0</v>
      </c>
      <c r="BI18" s="105">
        <f t="shared" si="16"/>
        <v>0</v>
      </c>
      <c r="BJ18" s="105">
        <f t="shared" si="17"/>
        <v>0</v>
      </c>
      <c r="BK18" s="105">
        <f t="shared" si="18"/>
        <v>0</v>
      </c>
      <c r="BL18" s="106"/>
      <c r="BM18" s="107"/>
      <c r="BN18" s="107">
        <f t="shared" si="3"/>
        <v>0</v>
      </c>
      <c r="BO18" s="107">
        <f t="shared" si="4"/>
        <v>0</v>
      </c>
    </row>
    <row r="19" spans="1:67" s="108" customFormat="1" ht="22.5" customHeight="1">
      <c r="A19" s="101"/>
      <c r="B19" s="90"/>
      <c r="C19" s="90"/>
      <c r="D19" s="91"/>
      <c r="E19" s="92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109"/>
      <c r="AB19" s="109"/>
      <c r="AC19" s="109"/>
      <c r="AD19" s="95"/>
      <c r="AE19" s="95"/>
      <c r="AF19" s="95"/>
      <c r="AG19" s="95"/>
      <c r="AH19" s="95">
        <f>+AF19-AG19</f>
        <v>0</v>
      </c>
      <c r="AI19" s="97">
        <f t="shared" si="5"/>
        <v>0</v>
      </c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>
        <f t="shared" si="6"/>
        <v>0</v>
      </c>
      <c r="AU19" s="97">
        <f t="shared" si="7"/>
        <v>0</v>
      </c>
      <c r="AV19" s="97">
        <f t="shared" si="8"/>
        <v>0</v>
      </c>
      <c r="AW19" s="98">
        <f>INDEX(AA19:BK19,MATCH(INDEX(Data_Shet!B$1:B$27,MATCH(BB$1,Data_Shet!A$1:A$27,0)),$AA$2:$BK$2,0))</f>
        <v>0</v>
      </c>
      <c r="AX19" s="103"/>
      <c r="AY19" s="92"/>
      <c r="AZ19" s="104"/>
      <c r="BA19" s="105">
        <f t="shared" si="9"/>
        <v>0</v>
      </c>
      <c r="BB19" s="105">
        <f t="shared" si="10"/>
        <v>0</v>
      </c>
      <c r="BC19" s="105">
        <f t="shared" si="11"/>
        <v>0</v>
      </c>
      <c r="BD19" s="105">
        <f t="shared" si="12"/>
        <v>0</v>
      </c>
      <c r="BE19" s="100">
        <v>0</v>
      </c>
      <c r="BF19" s="105">
        <f t="shared" si="13"/>
        <v>0</v>
      </c>
      <c r="BG19" s="105">
        <f t="shared" si="14"/>
        <v>0</v>
      </c>
      <c r="BH19" s="105">
        <f t="shared" si="15"/>
        <v>0</v>
      </c>
      <c r="BI19" s="105">
        <f t="shared" si="16"/>
        <v>0</v>
      </c>
      <c r="BJ19" s="105">
        <f t="shared" si="17"/>
        <v>0</v>
      </c>
      <c r="BK19" s="105">
        <f t="shared" si="18"/>
        <v>0</v>
      </c>
      <c r="BL19" s="106"/>
      <c r="BM19" s="107"/>
      <c r="BN19" s="107">
        <f t="shared" si="3"/>
        <v>0</v>
      </c>
      <c r="BO19" s="107">
        <f t="shared" si="4"/>
        <v>0</v>
      </c>
    </row>
    <row r="20" spans="1:67" s="108" customFormat="1" ht="22.5" customHeight="1">
      <c r="A20" s="101"/>
      <c r="B20" s="90"/>
      <c r="C20" s="110"/>
      <c r="D20" s="91"/>
      <c r="E20" s="92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109"/>
      <c r="AB20" s="109"/>
      <c r="AC20" s="109"/>
      <c r="AD20" s="95"/>
      <c r="AE20" s="95"/>
      <c r="AF20" s="95"/>
      <c r="AG20" s="95"/>
      <c r="AH20" s="95">
        <f>+AF20-AG20</f>
        <v>0</v>
      </c>
      <c r="AI20" s="97">
        <f t="shared" si="5"/>
        <v>0</v>
      </c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>
        <f t="shared" si="6"/>
        <v>0</v>
      </c>
      <c r="AU20" s="97">
        <f t="shared" si="7"/>
        <v>0</v>
      </c>
      <c r="AV20" s="97">
        <f t="shared" si="8"/>
        <v>0</v>
      </c>
      <c r="AW20" s="98">
        <f>INDEX(AA20:BK20,MATCH(INDEX(Data_Shet!B$1:B$27,MATCH(BB$1,Data_Shet!A$1:A$27,0)),$AA$2:$BK$2,0))</f>
        <v>0</v>
      </c>
      <c r="AX20" s="103"/>
      <c r="AY20" s="92"/>
      <c r="AZ20" s="104"/>
      <c r="BA20" s="105">
        <f t="shared" si="9"/>
        <v>0</v>
      </c>
      <c r="BB20" s="105">
        <f t="shared" si="10"/>
        <v>0</v>
      </c>
      <c r="BC20" s="105">
        <f t="shared" si="11"/>
        <v>0</v>
      </c>
      <c r="BD20" s="105">
        <f t="shared" si="12"/>
        <v>0</v>
      </c>
      <c r="BE20" s="100">
        <v>0</v>
      </c>
      <c r="BF20" s="105">
        <f t="shared" si="13"/>
        <v>0</v>
      </c>
      <c r="BG20" s="105">
        <f t="shared" si="14"/>
        <v>0</v>
      </c>
      <c r="BH20" s="105">
        <f t="shared" si="15"/>
        <v>0</v>
      </c>
      <c r="BI20" s="105">
        <f t="shared" si="16"/>
        <v>0</v>
      </c>
      <c r="BJ20" s="105">
        <f t="shared" si="17"/>
        <v>0</v>
      </c>
      <c r="BK20" s="105">
        <f t="shared" si="18"/>
        <v>0</v>
      </c>
      <c r="BL20" s="106"/>
      <c r="BM20" s="107"/>
      <c r="BN20" s="107">
        <f t="shared" si="3"/>
        <v>0</v>
      </c>
      <c r="BO20" s="107">
        <f t="shared" si="4"/>
        <v>0</v>
      </c>
    </row>
    <row r="21" spans="1:67" s="108" customFormat="1" ht="22.5" customHeight="1">
      <c r="A21" s="101"/>
      <c r="B21" s="111"/>
      <c r="C21" s="111"/>
      <c r="D21" s="91"/>
      <c r="E21" s="92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112"/>
      <c r="AB21" s="112"/>
      <c r="AC21" s="112"/>
      <c r="AD21" s="95"/>
      <c r="AE21" s="95"/>
      <c r="AF21" s="95"/>
      <c r="AG21" s="95"/>
      <c r="AH21" s="95">
        <f>+AF21-AG21</f>
        <v>0</v>
      </c>
      <c r="AI21" s="97">
        <f t="shared" si="5"/>
        <v>0</v>
      </c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>
        <f t="shared" si="6"/>
        <v>0</v>
      </c>
      <c r="AU21" s="97">
        <f t="shared" si="7"/>
        <v>0</v>
      </c>
      <c r="AV21" s="97">
        <f t="shared" si="8"/>
        <v>0</v>
      </c>
      <c r="AW21" s="98">
        <f>INDEX(AA21:BK21,MATCH(INDEX(Data_Shet!B$1:B$27,MATCH(BB$1,Data_Shet!A$1:A$27,0)),$AA$2:$BK$2,0))</f>
        <v>0</v>
      </c>
      <c r="AX21" s="103"/>
      <c r="AY21" s="113"/>
      <c r="AZ21" s="104"/>
      <c r="BA21" s="105">
        <f t="shared" si="9"/>
        <v>0</v>
      </c>
      <c r="BB21" s="105">
        <f t="shared" si="10"/>
        <v>0</v>
      </c>
      <c r="BC21" s="105">
        <f t="shared" si="11"/>
        <v>0</v>
      </c>
      <c r="BD21" s="105">
        <f t="shared" si="12"/>
        <v>0</v>
      </c>
      <c r="BE21" s="100">
        <v>0</v>
      </c>
      <c r="BF21" s="105">
        <f t="shared" si="13"/>
        <v>0</v>
      </c>
      <c r="BG21" s="105">
        <f t="shared" si="14"/>
        <v>0</v>
      </c>
      <c r="BH21" s="105">
        <f t="shared" si="15"/>
        <v>0</v>
      </c>
      <c r="BI21" s="105">
        <f t="shared" si="16"/>
        <v>0</v>
      </c>
      <c r="BJ21" s="105">
        <f t="shared" si="17"/>
        <v>0</v>
      </c>
      <c r="BK21" s="105">
        <f t="shared" si="18"/>
        <v>0</v>
      </c>
      <c r="BL21" s="106"/>
      <c r="BM21" s="107"/>
      <c r="BN21" s="107">
        <f t="shared" si="3"/>
        <v>0</v>
      </c>
      <c r="BO21" s="107">
        <f t="shared" si="4"/>
        <v>0</v>
      </c>
    </row>
    <row r="22" spans="1:67" s="108" customFormat="1" ht="22.5" customHeight="1">
      <c r="A22" s="101"/>
      <c r="B22" s="111"/>
      <c r="C22" s="111"/>
      <c r="D22" s="91"/>
      <c r="E22" s="92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112"/>
      <c r="AB22" s="95"/>
      <c r="AC22" s="95"/>
      <c r="AD22" s="95"/>
      <c r="AE22" s="95"/>
      <c r="AF22" s="95"/>
      <c r="AG22" s="95"/>
      <c r="AH22" s="95"/>
      <c r="AI22" s="97">
        <f t="shared" si="5"/>
        <v>0</v>
      </c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>
        <f t="shared" si="6"/>
        <v>0</v>
      </c>
      <c r="AU22" s="97">
        <f t="shared" si="7"/>
        <v>0</v>
      </c>
      <c r="AV22" s="97">
        <f t="shared" si="8"/>
        <v>0</v>
      </c>
      <c r="AW22" s="98">
        <f>INDEX(AA22:BK22,MATCH(INDEX(Data_Shet!B$1:B$27,MATCH(BB$1,Data_Shet!A$1:A$27,0)),$AA$2:$BK$2,0))</f>
        <v>0</v>
      </c>
      <c r="AX22" s="103"/>
      <c r="AY22" s="92"/>
      <c r="AZ22" s="104"/>
      <c r="BA22" s="105">
        <f t="shared" si="9"/>
        <v>0</v>
      </c>
      <c r="BB22" s="105">
        <f t="shared" si="10"/>
        <v>0</v>
      </c>
      <c r="BC22" s="105">
        <f t="shared" si="11"/>
        <v>0</v>
      </c>
      <c r="BD22" s="105">
        <f t="shared" si="12"/>
        <v>0</v>
      </c>
      <c r="BE22" s="100">
        <v>0</v>
      </c>
      <c r="BF22" s="105">
        <f t="shared" si="13"/>
        <v>0</v>
      </c>
      <c r="BG22" s="105">
        <f t="shared" si="14"/>
        <v>0</v>
      </c>
      <c r="BH22" s="105">
        <f t="shared" si="15"/>
        <v>0</v>
      </c>
      <c r="BI22" s="105">
        <f t="shared" si="16"/>
        <v>0</v>
      </c>
      <c r="BJ22" s="105">
        <f t="shared" si="17"/>
        <v>0</v>
      </c>
      <c r="BK22" s="105">
        <f t="shared" si="18"/>
        <v>0</v>
      </c>
      <c r="BL22" s="106"/>
      <c r="BM22" s="107"/>
      <c r="BN22" s="107">
        <f t="shared" si="3"/>
        <v>0</v>
      </c>
      <c r="BO22" s="107">
        <f t="shared" si="4"/>
        <v>0</v>
      </c>
    </row>
    <row r="23" spans="1:67" s="108" customFormat="1" ht="22.5" customHeight="1">
      <c r="A23" s="101"/>
      <c r="B23" s="111"/>
      <c r="C23" s="111"/>
      <c r="D23" s="91"/>
      <c r="E23" s="92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112"/>
      <c r="AB23" s="95"/>
      <c r="AC23" s="95"/>
      <c r="AD23" s="95"/>
      <c r="AE23" s="95"/>
      <c r="AF23" s="95"/>
      <c r="AG23" s="95"/>
      <c r="AH23" s="95"/>
      <c r="AI23" s="97">
        <f t="shared" si="5"/>
        <v>0</v>
      </c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>
        <f t="shared" si="6"/>
        <v>0</v>
      </c>
      <c r="AU23" s="97">
        <f t="shared" si="7"/>
        <v>0</v>
      </c>
      <c r="AV23" s="97">
        <f t="shared" si="8"/>
        <v>0</v>
      </c>
      <c r="AW23" s="98">
        <f>INDEX(AA23:BK23,MATCH(INDEX(Data_Shet!B$1:B$27,MATCH(BB$1,Data_Shet!A$1:A$27,0)),$AA$2:$BK$2,0))</f>
        <v>0</v>
      </c>
      <c r="AX23" s="103"/>
      <c r="AY23" s="92"/>
      <c r="AZ23" s="104"/>
      <c r="BA23" s="105">
        <f t="shared" si="9"/>
        <v>0</v>
      </c>
      <c r="BB23" s="105">
        <f t="shared" si="10"/>
        <v>0</v>
      </c>
      <c r="BC23" s="105">
        <f t="shared" si="11"/>
        <v>0</v>
      </c>
      <c r="BD23" s="105">
        <f t="shared" si="12"/>
        <v>0</v>
      </c>
      <c r="BE23" s="100">
        <v>0</v>
      </c>
      <c r="BF23" s="105">
        <f t="shared" si="13"/>
        <v>0</v>
      </c>
      <c r="BG23" s="105">
        <f t="shared" si="14"/>
        <v>0</v>
      </c>
      <c r="BH23" s="105">
        <f t="shared" si="15"/>
        <v>0</v>
      </c>
      <c r="BI23" s="105">
        <f t="shared" si="16"/>
        <v>0</v>
      </c>
      <c r="BJ23" s="105">
        <f t="shared" si="17"/>
        <v>0</v>
      </c>
      <c r="BK23" s="105">
        <f t="shared" si="18"/>
        <v>0</v>
      </c>
      <c r="BL23" s="106"/>
      <c r="BM23" s="107"/>
      <c r="BN23" s="107">
        <f t="shared" si="3"/>
        <v>0</v>
      </c>
      <c r="BO23" s="107">
        <f t="shared" si="4"/>
        <v>0</v>
      </c>
    </row>
    <row r="24" spans="1:67" s="108" customFormat="1" ht="22.5" customHeight="1">
      <c r="A24" s="101"/>
      <c r="B24" s="111"/>
      <c r="C24" s="111"/>
      <c r="D24" s="91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112"/>
      <c r="AB24" s="95"/>
      <c r="AC24" s="95"/>
      <c r="AD24" s="95"/>
      <c r="AE24" s="95"/>
      <c r="AF24" s="95"/>
      <c r="AG24" s="95"/>
      <c r="AH24" s="95"/>
      <c r="AI24" s="97">
        <f t="shared" si="5"/>
        <v>0</v>
      </c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>
        <f t="shared" si="6"/>
        <v>0</v>
      </c>
      <c r="AU24" s="97">
        <f t="shared" si="7"/>
        <v>0</v>
      </c>
      <c r="AV24" s="97">
        <f t="shared" si="8"/>
        <v>0</v>
      </c>
      <c r="AW24" s="98">
        <f>INDEX(AA24:BK24,MATCH(INDEX(Data_Shet!B$1:B$27,MATCH(BB$1,Data_Shet!A$1:A$27,0)),$AA$2:$BK$2,0))</f>
        <v>0</v>
      </c>
      <c r="AX24" s="103"/>
      <c r="AY24" s="92"/>
      <c r="AZ24" s="104"/>
      <c r="BA24" s="105">
        <f t="shared" si="9"/>
        <v>0</v>
      </c>
      <c r="BB24" s="105">
        <f t="shared" si="10"/>
        <v>0</v>
      </c>
      <c r="BC24" s="105">
        <f t="shared" si="11"/>
        <v>0</v>
      </c>
      <c r="BD24" s="105">
        <f t="shared" si="12"/>
        <v>0</v>
      </c>
      <c r="BE24" s="100">
        <v>0</v>
      </c>
      <c r="BF24" s="105">
        <f t="shared" si="13"/>
        <v>0</v>
      </c>
      <c r="BG24" s="105">
        <f t="shared" si="14"/>
        <v>0</v>
      </c>
      <c r="BH24" s="105">
        <f t="shared" si="15"/>
        <v>0</v>
      </c>
      <c r="BI24" s="105">
        <f t="shared" si="16"/>
        <v>0</v>
      </c>
      <c r="BJ24" s="105">
        <f t="shared" si="17"/>
        <v>0</v>
      </c>
      <c r="BK24" s="105">
        <f t="shared" si="18"/>
        <v>0</v>
      </c>
      <c r="BL24" s="106"/>
      <c r="BM24" s="107"/>
      <c r="BN24" s="107">
        <f t="shared" si="3"/>
        <v>0</v>
      </c>
      <c r="BO24" s="107">
        <f t="shared" si="4"/>
        <v>0</v>
      </c>
    </row>
    <row r="25" spans="1:67" s="108" customFormat="1" ht="22.5" customHeight="1">
      <c r="A25" s="101"/>
      <c r="B25" s="111"/>
      <c r="C25" s="111"/>
      <c r="D25" s="91"/>
      <c r="E25" s="9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112"/>
      <c r="AB25" s="95"/>
      <c r="AC25" s="95"/>
      <c r="AD25" s="95"/>
      <c r="AE25" s="95"/>
      <c r="AF25" s="95"/>
      <c r="AG25" s="95"/>
      <c r="AH25" s="95"/>
      <c r="AI25" s="97">
        <f t="shared" si="5"/>
        <v>0</v>
      </c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>
        <f t="shared" si="6"/>
        <v>0</v>
      </c>
      <c r="AU25" s="97">
        <f t="shared" si="7"/>
        <v>0</v>
      </c>
      <c r="AV25" s="97">
        <f t="shared" si="8"/>
        <v>0</v>
      </c>
      <c r="AW25" s="98">
        <f>INDEX(AA25:BK25,MATCH(INDEX(Data_Shet!B$1:B$27,MATCH(BB$1,Data_Shet!A$1:A$27,0)),$AA$2:$BK$2,0))</f>
        <v>0</v>
      </c>
      <c r="AX25" s="103"/>
      <c r="AY25" s="92"/>
      <c r="AZ25" s="104"/>
      <c r="BA25" s="105">
        <f t="shared" si="9"/>
        <v>0</v>
      </c>
      <c r="BB25" s="105">
        <f t="shared" si="10"/>
        <v>0</v>
      </c>
      <c r="BC25" s="105">
        <f t="shared" si="11"/>
        <v>0</v>
      </c>
      <c r="BD25" s="105">
        <f t="shared" si="12"/>
        <v>0</v>
      </c>
      <c r="BE25" s="100">
        <v>0</v>
      </c>
      <c r="BF25" s="105">
        <f t="shared" si="13"/>
        <v>0</v>
      </c>
      <c r="BG25" s="105">
        <f t="shared" si="14"/>
        <v>0</v>
      </c>
      <c r="BH25" s="105">
        <f t="shared" si="15"/>
        <v>0</v>
      </c>
      <c r="BI25" s="105">
        <f t="shared" si="16"/>
        <v>0</v>
      </c>
      <c r="BJ25" s="105">
        <f t="shared" si="17"/>
        <v>0</v>
      </c>
      <c r="BK25" s="105">
        <f t="shared" si="18"/>
        <v>0</v>
      </c>
      <c r="BL25" s="106"/>
      <c r="BM25" s="107"/>
      <c r="BN25" s="107">
        <f t="shared" si="3"/>
        <v>0</v>
      </c>
      <c r="BO25" s="107">
        <f t="shared" si="4"/>
        <v>0</v>
      </c>
    </row>
    <row r="26" spans="1:67" s="108" customFormat="1" ht="22.5" customHeight="1">
      <c r="A26" s="101"/>
      <c r="B26" s="111"/>
      <c r="C26" s="111"/>
      <c r="D26" s="91"/>
      <c r="E26" s="9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112"/>
      <c r="AB26" s="95"/>
      <c r="AC26" s="95"/>
      <c r="AD26" s="95"/>
      <c r="AE26" s="95"/>
      <c r="AF26" s="95"/>
      <c r="AG26" s="95"/>
      <c r="AH26" s="95"/>
      <c r="AI26" s="97">
        <f t="shared" si="5"/>
        <v>0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>
        <f t="shared" si="6"/>
        <v>0</v>
      </c>
      <c r="AU26" s="97">
        <f t="shared" si="7"/>
        <v>0</v>
      </c>
      <c r="AV26" s="97">
        <f t="shared" si="8"/>
        <v>0</v>
      </c>
      <c r="AW26" s="98">
        <f>INDEX(AA26:BK26,MATCH(INDEX(Data_Shet!B$1:B$27,MATCH(BB$1,Data_Shet!A$1:A$27,0)),$AA$2:$BK$2,0))</f>
        <v>0</v>
      </c>
      <c r="AX26" s="103"/>
      <c r="AY26" s="92"/>
      <c r="AZ26" s="104"/>
      <c r="BA26" s="105">
        <f t="shared" si="9"/>
        <v>0</v>
      </c>
      <c r="BB26" s="105">
        <f t="shared" si="10"/>
        <v>0</v>
      </c>
      <c r="BC26" s="105">
        <f t="shared" si="11"/>
        <v>0</v>
      </c>
      <c r="BD26" s="105">
        <f t="shared" si="12"/>
        <v>0</v>
      </c>
      <c r="BE26" s="100">
        <v>0</v>
      </c>
      <c r="BF26" s="105">
        <f t="shared" si="13"/>
        <v>0</v>
      </c>
      <c r="BG26" s="105">
        <f t="shared" si="14"/>
        <v>0</v>
      </c>
      <c r="BH26" s="105">
        <f t="shared" si="15"/>
        <v>0</v>
      </c>
      <c r="BI26" s="105">
        <f t="shared" si="16"/>
        <v>0</v>
      </c>
      <c r="BJ26" s="105">
        <f t="shared" si="17"/>
        <v>0</v>
      </c>
      <c r="BK26" s="105">
        <f t="shared" si="18"/>
        <v>0</v>
      </c>
      <c r="BL26" s="106"/>
      <c r="BM26" s="107"/>
      <c r="BN26" s="107">
        <f t="shared" si="3"/>
        <v>0</v>
      </c>
      <c r="BO26" s="107">
        <f t="shared" si="4"/>
        <v>0</v>
      </c>
    </row>
    <row r="27" spans="1:67" s="108" customFormat="1" ht="22.5" customHeight="1">
      <c r="A27" s="101"/>
      <c r="B27" s="111"/>
      <c r="C27" s="111"/>
      <c r="D27" s="91"/>
      <c r="E27" s="9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112"/>
      <c r="AB27" s="95"/>
      <c r="AC27" s="95"/>
      <c r="AD27" s="95"/>
      <c r="AE27" s="95"/>
      <c r="AF27" s="95"/>
      <c r="AG27" s="95"/>
      <c r="AH27" s="95"/>
      <c r="AI27" s="97">
        <f t="shared" si="5"/>
        <v>0</v>
      </c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>
        <f t="shared" si="6"/>
        <v>0</v>
      </c>
      <c r="AU27" s="97">
        <f t="shared" si="7"/>
        <v>0</v>
      </c>
      <c r="AV27" s="97">
        <f t="shared" si="8"/>
        <v>0</v>
      </c>
      <c r="AW27" s="98">
        <f>INDEX(AA27:BK27,MATCH(INDEX(Data_Shet!B$1:B$27,MATCH(BB$1,Data_Shet!A$1:A$27,0)),$AA$2:$BK$2,0))</f>
        <v>0</v>
      </c>
      <c r="AX27" s="103"/>
      <c r="AY27" s="92"/>
      <c r="AZ27" s="104"/>
      <c r="BA27" s="105">
        <f t="shared" si="9"/>
        <v>0</v>
      </c>
      <c r="BB27" s="105">
        <f t="shared" si="10"/>
        <v>0</v>
      </c>
      <c r="BC27" s="105">
        <f t="shared" si="11"/>
        <v>0</v>
      </c>
      <c r="BD27" s="105">
        <f t="shared" si="12"/>
        <v>0</v>
      </c>
      <c r="BE27" s="100">
        <v>0</v>
      </c>
      <c r="BF27" s="105">
        <f t="shared" si="13"/>
        <v>0</v>
      </c>
      <c r="BG27" s="105">
        <f t="shared" si="14"/>
        <v>0</v>
      </c>
      <c r="BH27" s="105">
        <f t="shared" si="15"/>
        <v>0</v>
      </c>
      <c r="BI27" s="105">
        <f t="shared" si="16"/>
        <v>0</v>
      </c>
      <c r="BJ27" s="105">
        <f t="shared" si="17"/>
        <v>0</v>
      </c>
      <c r="BK27" s="105">
        <f t="shared" si="18"/>
        <v>0</v>
      </c>
      <c r="BL27" s="106"/>
      <c r="BM27" s="107"/>
      <c r="BN27" s="107">
        <f t="shared" si="3"/>
        <v>0</v>
      </c>
      <c r="BO27" s="107">
        <f t="shared" si="4"/>
        <v>0</v>
      </c>
    </row>
    <row r="28" spans="1:67" s="108" customFormat="1" ht="22.5" customHeight="1">
      <c r="A28" s="101"/>
      <c r="B28" s="111"/>
      <c r="C28" s="111"/>
      <c r="D28" s="91"/>
      <c r="E28" s="9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112"/>
      <c r="AB28" s="95"/>
      <c r="AC28" s="95"/>
      <c r="AD28" s="95"/>
      <c r="AE28" s="95"/>
      <c r="AF28" s="95"/>
      <c r="AG28" s="95"/>
      <c r="AH28" s="95"/>
      <c r="AI28" s="97">
        <f t="shared" si="5"/>
        <v>0</v>
      </c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>
        <f t="shared" si="6"/>
        <v>0</v>
      </c>
      <c r="AU28" s="97">
        <f t="shared" si="7"/>
        <v>0</v>
      </c>
      <c r="AV28" s="97">
        <f t="shared" si="8"/>
        <v>0</v>
      </c>
      <c r="AW28" s="98">
        <f>INDEX(AA28:BK28,MATCH(INDEX(Data_Shet!B$1:B$27,MATCH(BB$1,Data_Shet!A$1:A$27,0)),$AA$2:$BK$2,0))</f>
        <v>0</v>
      </c>
      <c r="AX28" s="103"/>
      <c r="AY28" s="92"/>
      <c r="AZ28" s="104"/>
      <c r="BA28" s="105">
        <f t="shared" si="9"/>
        <v>0</v>
      </c>
      <c r="BB28" s="105">
        <f t="shared" si="10"/>
        <v>0</v>
      </c>
      <c r="BC28" s="105">
        <f t="shared" si="11"/>
        <v>0</v>
      </c>
      <c r="BD28" s="105">
        <f t="shared" si="12"/>
        <v>0</v>
      </c>
      <c r="BE28" s="100">
        <v>0</v>
      </c>
      <c r="BF28" s="105">
        <f t="shared" si="13"/>
        <v>0</v>
      </c>
      <c r="BG28" s="105">
        <f t="shared" si="14"/>
        <v>0</v>
      </c>
      <c r="BH28" s="105">
        <f t="shared" si="15"/>
        <v>0</v>
      </c>
      <c r="BI28" s="105">
        <f t="shared" si="16"/>
        <v>0</v>
      </c>
      <c r="BJ28" s="105">
        <f t="shared" si="17"/>
        <v>0</v>
      </c>
      <c r="BK28" s="105">
        <f t="shared" si="18"/>
        <v>0</v>
      </c>
      <c r="BL28" s="106"/>
      <c r="BM28" s="107"/>
      <c r="BN28" s="107">
        <f t="shared" si="3"/>
        <v>0</v>
      </c>
      <c r="BO28" s="107">
        <f t="shared" si="4"/>
        <v>0</v>
      </c>
    </row>
    <row r="29" spans="1:67" s="108" customFormat="1" ht="22.5" customHeight="1">
      <c r="A29" s="101"/>
      <c r="B29" s="111"/>
      <c r="C29" s="111"/>
      <c r="D29" s="91"/>
      <c r="E29" s="9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112"/>
      <c r="AB29" s="95"/>
      <c r="AC29" s="95"/>
      <c r="AD29" s="95"/>
      <c r="AE29" s="95"/>
      <c r="AF29" s="95"/>
      <c r="AG29" s="95"/>
      <c r="AH29" s="95">
        <f>+AF29-AG29</f>
        <v>0</v>
      </c>
      <c r="AI29" s="97">
        <f t="shared" si="5"/>
        <v>0</v>
      </c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>
        <f t="shared" si="6"/>
        <v>0</v>
      </c>
      <c r="AU29" s="97">
        <f t="shared" si="7"/>
        <v>0</v>
      </c>
      <c r="AV29" s="97">
        <f t="shared" si="8"/>
        <v>0</v>
      </c>
      <c r="AW29" s="98">
        <f>INDEX(AA29:BK29,MATCH(INDEX(Data_Shet!B$1:B$27,MATCH(BB$1,Data_Shet!A$1:A$27,0)),$AA$2:$BK$2,0))</f>
        <v>0</v>
      </c>
      <c r="AX29" s="103"/>
      <c r="AY29" s="92"/>
      <c r="AZ29" s="104"/>
      <c r="BA29" s="105">
        <f t="shared" si="9"/>
        <v>0</v>
      </c>
      <c r="BB29" s="105">
        <f t="shared" si="10"/>
        <v>0</v>
      </c>
      <c r="BC29" s="105">
        <f t="shared" si="11"/>
        <v>0</v>
      </c>
      <c r="BD29" s="105">
        <f t="shared" si="12"/>
        <v>0</v>
      </c>
      <c r="BE29" s="100">
        <v>0</v>
      </c>
      <c r="BF29" s="105">
        <f t="shared" si="13"/>
        <v>0</v>
      </c>
      <c r="BG29" s="105">
        <f t="shared" si="14"/>
        <v>0</v>
      </c>
      <c r="BH29" s="105">
        <f t="shared" si="15"/>
        <v>0</v>
      </c>
      <c r="BI29" s="105">
        <f t="shared" si="16"/>
        <v>0</v>
      </c>
      <c r="BJ29" s="105">
        <f t="shared" si="17"/>
        <v>0</v>
      </c>
      <c r="BK29" s="105">
        <f t="shared" si="18"/>
        <v>0</v>
      </c>
      <c r="BL29" s="106"/>
      <c r="BM29" s="107"/>
      <c r="BN29" s="107">
        <f t="shared" si="3"/>
        <v>0</v>
      </c>
      <c r="BO29" s="107">
        <f t="shared" si="4"/>
        <v>0</v>
      </c>
    </row>
    <row r="30" spans="1:67" s="108" customFormat="1" ht="22.5" customHeight="1">
      <c r="A30" s="101"/>
      <c r="B30" s="114"/>
      <c r="C30" s="114"/>
      <c r="D30" s="91"/>
      <c r="E30" s="92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112"/>
      <c r="AB30" s="95"/>
      <c r="AC30" s="95"/>
      <c r="AD30" s="95"/>
      <c r="AE30" s="95"/>
      <c r="AF30" s="95"/>
      <c r="AG30" s="95"/>
      <c r="AH30" s="95"/>
      <c r="AI30" s="97">
        <f t="shared" si="5"/>
        <v>0</v>
      </c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>
        <f t="shared" si="6"/>
        <v>0</v>
      </c>
      <c r="AU30" s="97">
        <f t="shared" si="7"/>
        <v>0</v>
      </c>
      <c r="AV30" s="97">
        <f t="shared" si="8"/>
        <v>0</v>
      </c>
      <c r="AW30" s="98">
        <f>INDEX(AA30:BK30,MATCH(INDEX(Data_Shet!B$1:B$27,MATCH(BB$1,Data_Shet!A$1:A$27,0)),$AA$2:$BK$2,0))</f>
        <v>0</v>
      </c>
      <c r="AX30" s="103"/>
      <c r="AY30" s="92"/>
      <c r="AZ30" s="104"/>
      <c r="BA30" s="105">
        <f t="shared" si="9"/>
        <v>0</v>
      </c>
      <c r="BB30" s="105">
        <f t="shared" si="10"/>
        <v>0</v>
      </c>
      <c r="BC30" s="105">
        <f t="shared" si="11"/>
        <v>0</v>
      </c>
      <c r="BD30" s="105">
        <f t="shared" si="12"/>
        <v>0</v>
      </c>
      <c r="BE30" s="100">
        <v>0</v>
      </c>
      <c r="BF30" s="105">
        <f t="shared" si="13"/>
        <v>0</v>
      </c>
      <c r="BG30" s="105">
        <f t="shared" si="14"/>
        <v>0</v>
      </c>
      <c r="BH30" s="105">
        <f t="shared" si="15"/>
        <v>0</v>
      </c>
      <c r="BI30" s="105">
        <f t="shared" si="16"/>
        <v>0</v>
      </c>
      <c r="BJ30" s="105">
        <f t="shared" si="17"/>
        <v>0</v>
      </c>
      <c r="BK30" s="105">
        <f t="shared" si="18"/>
        <v>0</v>
      </c>
      <c r="BL30" s="106"/>
      <c r="BM30" s="107"/>
      <c r="BN30" s="107">
        <f t="shared" si="3"/>
        <v>0</v>
      </c>
      <c r="BO30" s="107">
        <f t="shared" si="4"/>
        <v>0</v>
      </c>
    </row>
    <row r="31" spans="1:67" s="108" customFormat="1" ht="22.5" customHeight="1">
      <c r="A31" s="101"/>
      <c r="B31" s="114"/>
      <c r="C31" s="114"/>
      <c r="D31" s="91"/>
      <c r="E31" s="9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112"/>
      <c r="AB31" s="112"/>
      <c r="AC31" s="112"/>
      <c r="AD31" s="95"/>
      <c r="AE31" s="95"/>
      <c r="AF31" s="95"/>
      <c r="AG31" s="95"/>
      <c r="AH31" s="95"/>
      <c r="AI31" s="97">
        <f t="shared" si="5"/>
        <v>0</v>
      </c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>
        <f t="shared" si="6"/>
        <v>0</v>
      </c>
      <c r="AU31" s="97">
        <f t="shared" si="7"/>
        <v>0</v>
      </c>
      <c r="AV31" s="97">
        <f t="shared" si="8"/>
        <v>0</v>
      </c>
      <c r="AW31" s="98">
        <f>INDEX(AA31:BK31,MATCH(INDEX(Data_Shet!B$1:B$27,MATCH(BB$1,Data_Shet!A$1:A$27,0)),$AA$2:$BK$2,0))</f>
        <v>0</v>
      </c>
      <c r="AX31" s="103"/>
      <c r="AY31" s="92"/>
      <c r="AZ31" s="104"/>
      <c r="BA31" s="105">
        <f t="shared" si="9"/>
        <v>0</v>
      </c>
      <c r="BB31" s="105">
        <f t="shared" si="10"/>
        <v>0</v>
      </c>
      <c r="BC31" s="105">
        <f t="shared" si="11"/>
        <v>0</v>
      </c>
      <c r="BD31" s="105">
        <f t="shared" si="12"/>
        <v>0</v>
      </c>
      <c r="BE31" s="100">
        <v>0</v>
      </c>
      <c r="BF31" s="105">
        <f t="shared" si="13"/>
        <v>0</v>
      </c>
      <c r="BG31" s="105">
        <f t="shared" si="14"/>
        <v>0</v>
      </c>
      <c r="BH31" s="105">
        <f t="shared" si="15"/>
        <v>0</v>
      </c>
      <c r="BI31" s="105">
        <f t="shared" si="16"/>
        <v>0</v>
      </c>
      <c r="BJ31" s="105">
        <f t="shared" si="17"/>
        <v>0</v>
      </c>
      <c r="BK31" s="105">
        <f t="shared" si="18"/>
        <v>0</v>
      </c>
      <c r="BL31" s="106"/>
      <c r="BM31" s="107"/>
      <c r="BN31" s="107">
        <f t="shared" si="3"/>
        <v>0</v>
      </c>
      <c r="BO31" s="107">
        <f t="shared" si="4"/>
        <v>0</v>
      </c>
    </row>
    <row r="32" spans="1:67" s="108" customFormat="1" ht="22.5" customHeight="1">
      <c r="A32" s="101"/>
      <c r="B32" s="114"/>
      <c r="C32" s="114"/>
      <c r="D32" s="91"/>
      <c r="E32" s="9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112"/>
      <c r="AB32" s="112"/>
      <c r="AC32" s="112"/>
      <c r="AD32" s="95"/>
      <c r="AE32" s="95"/>
      <c r="AF32" s="95"/>
      <c r="AG32" s="95"/>
      <c r="AH32" s="95">
        <f t="shared" ref="AH32:AH37" si="19">+AF32-AG32</f>
        <v>0</v>
      </c>
      <c r="AI32" s="97">
        <f t="shared" si="5"/>
        <v>0</v>
      </c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>
        <f t="shared" si="6"/>
        <v>0</v>
      </c>
      <c r="AU32" s="97">
        <f t="shared" si="7"/>
        <v>0</v>
      </c>
      <c r="AV32" s="97">
        <f t="shared" si="8"/>
        <v>0</v>
      </c>
      <c r="AW32" s="98">
        <f>INDEX(AA32:BK32,MATCH(INDEX(Data_Shet!B$1:B$27,MATCH(BB$1,Data_Shet!A$1:A$27,0)),$AA$2:$BK$2,0))</f>
        <v>0</v>
      </c>
      <c r="AX32" s="103"/>
      <c r="AY32" s="92"/>
      <c r="AZ32" s="104"/>
      <c r="BA32" s="105">
        <f t="shared" si="9"/>
        <v>0</v>
      </c>
      <c r="BB32" s="105">
        <f t="shared" si="10"/>
        <v>0</v>
      </c>
      <c r="BC32" s="105">
        <f t="shared" si="11"/>
        <v>0</v>
      </c>
      <c r="BD32" s="105">
        <f t="shared" si="12"/>
        <v>0</v>
      </c>
      <c r="BE32" s="100">
        <v>0</v>
      </c>
      <c r="BF32" s="105">
        <f t="shared" si="13"/>
        <v>0</v>
      </c>
      <c r="BG32" s="105">
        <f t="shared" si="14"/>
        <v>0</v>
      </c>
      <c r="BH32" s="105">
        <f t="shared" si="15"/>
        <v>0</v>
      </c>
      <c r="BI32" s="105">
        <f t="shared" si="16"/>
        <v>0</v>
      </c>
      <c r="BJ32" s="105">
        <f t="shared" si="17"/>
        <v>0</v>
      </c>
      <c r="BK32" s="105">
        <f t="shared" si="18"/>
        <v>0</v>
      </c>
      <c r="BL32" s="106"/>
      <c r="BM32" s="107"/>
      <c r="BN32" s="107">
        <f t="shared" si="3"/>
        <v>0</v>
      </c>
      <c r="BO32" s="107">
        <f t="shared" si="4"/>
        <v>0</v>
      </c>
    </row>
    <row r="33" spans="1:67" s="108" customFormat="1" ht="22.5" customHeight="1">
      <c r="A33" s="101"/>
      <c r="B33" s="114"/>
      <c r="C33" s="114"/>
      <c r="D33" s="91"/>
      <c r="E33" s="92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112"/>
      <c r="AB33" s="112"/>
      <c r="AC33" s="112"/>
      <c r="AD33" s="95"/>
      <c r="AE33" s="95"/>
      <c r="AF33" s="95"/>
      <c r="AG33" s="95"/>
      <c r="AH33" s="95">
        <f t="shared" si="19"/>
        <v>0</v>
      </c>
      <c r="AI33" s="97">
        <f t="shared" si="5"/>
        <v>0</v>
      </c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>
        <f t="shared" si="6"/>
        <v>0</v>
      </c>
      <c r="AU33" s="97">
        <f t="shared" si="7"/>
        <v>0</v>
      </c>
      <c r="AV33" s="97">
        <f t="shared" si="8"/>
        <v>0</v>
      </c>
      <c r="AW33" s="98">
        <f>INDEX(AA33:BK33,MATCH(INDEX(Data_Shet!B$1:B$27,MATCH(BB$1,Data_Shet!A$1:A$27,0)),$AA$2:$BK$2,0))</f>
        <v>0</v>
      </c>
      <c r="AX33" s="103"/>
      <c r="AY33" s="92"/>
      <c r="AZ33" s="104"/>
      <c r="BA33" s="105">
        <f t="shared" si="9"/>
        <v>0</v>
      </c>
      <c r="BB33" s="105">
        <f t="shared" si="10"/>
        <v>0</v>
      </c>
      <c r="BC33" s="105">
        <f t="shared" si="11"/>
        <v>0</v>
      </c>
      <c r="BD33" s="105">
        <f t="shared" si="12"/>
        <v>0</v>
      </c>
      <c r="BE33" s="100">
        <v>0</v>
      </c>
      <c r="BF33" s="105">
        <f t="shared" si="13"/>
        <v>0</v>
      </c>
      <c r="BG33" s="105">
        <f t="shared" si="14"/>
        <v>0</v>
      </c>
      <c r="BH33" s="105">
        <f t="shared" si="15"/>
        <v>0</v>
      </c>
      <c r="BI33" s="105">
        <f t="shared" si="16"/>
        <v>0</v>
      </c>
      <c r="BJ33" s="105">
        <f t="shared" si="17"/>
        <v>0</v>
      </c>
      <c r="BK33" s="105">
        <f t="shared" si="18"/>
        <v>0</v>
      </c>
      <c r="BL33" s="106"/>
      <c r="BM33" s="107"/>
      <c r="BN33" s="107">
        <f t="shared" si="3"/>
        <v>0</v>
      </c>
      <c r="BO33" s="107">
        <f t="shared" si="4"/>
        <v>0</v>
      </c>
    </row>
    <row r="34" spans="1:67" s="108" customFormat="1" ht="22.5" customHeight="1">
      <c r="A34" s="101"/>
      <c r="B34" s="114"/>
      <c r="C34" s="114"/>
      <c r="D34" s="91"/>
      <c r="E34" s="92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112"/>
      <c r="AB34" s="112"/>
      <c r="AC34" s="112"/>
      <c r="AD34" s="95"/>
      <c r="AE34" s="95"/>
      <c r="AF34" s="95"/>
      <c r="AG34" s="95"/>
      <c r="AH34" s="95">
        <f t="shared" si="19"/>
        <v>0</v>
      </c>
      <c r="AI34" s="97">
        <f t="shared" si="5"/>
        <v>0</v>
      </c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>
        <f t="shared" si="6"/>
        <v>0</v>
      </c>
      <c r="AU34" s="97">
        <f t="shared" si="7"/>
        <v>0</v>
      </c>
      <c r="AV34" s="97">
        <f t="shared" si="8"/>
        <v>0</v>
      </c>
      <c r="AW34" s="98">
        <f>INDEX(AA34:BK34,MATCH(INDEX(Data_Shet!B$1:B$27,MATCH(BB$1,Data_Shet!A$1:A$27,0)),$AA$2:$BK$2,0))</f>
        <v>0</v>
      </c>
      <c r="AX34" s="103"/>
      <c r="AY34" s="92"/>
      <c r="AZ34" s="104"/>
      <c r="BA34" s="105">
        <f t="shared" si="9"/>
        <v>0</v>
      </c>
      <c r="BB34" s="105">
        <f t="shared" si="10"/>
        <v>0</v>
      </c>
      <c r="BC34" s="105">
        <f t="shared" si="11"/>
        <v>0</v>
      </c>
      <c r="BD34" s="105">
        <f t="shared" si="12"/>
        <v>0</v>
      </c>
      <c r="BE34" s="100">
        <v>0</v>
      </c>
      <c r="BF34" s="105">
        <f t="shared" si="13"/>
        <v>0</v>
      </c>
      <c r="BG34" s="105">
        <f t="shared" si="14"/>
        <v>0</v>
      </c>
      <c r="BH34" s="105">
        <f t="shared" si="15"/>
        <v>0</v>
      </c>
      <c r="BI34" s="105">
        <f t="shared" si="16"/>
        <v>0</v>
      </c>
      <c r="BJ34" s="105">
        <f t="shared" si="17"/>
        <v>0</v>
      </c>
      <c r="BK34" s="105">
        <f t="shared" si="18"/>
        <v>0</v>
      </c>
      <c r="BL34" s="106"/>
      <c r="BM34" s="107"/>
      <c r="BN34" s="107">
        <f t="shared" si="3"/>
        <v>0</v>
      </c>
      <c r="BO34" s="107">
        <f t="shared" si="4"/>
        <v>0</v>
      </c>
    </row>
    <row r="35" spans="1:67" s="108" customFormat="1" ht="22.5" customHeight="1">
      <c r="A35" s="101"/>
      <c r="B35" s="114"/>
      <c r="C35" s="114"/>
      <c r="D35" s="91"/>
      <c r="E35" s="92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112"/>
      <c r="AB35" s="112"/>
      <c r="AC35" s="112"/>
      <c r="AD35" s="95"/>
      <c r="AE35" s="95"/>
      <c r="AF35" s="95"/>
      <c r="AG35" s="95"/>
      <c r="AH35" s="95">
        <f t="shared" si="19"/>
        <v>0</v>
      </c>
      <c r="AI35" s="97">
        <f t="shared" si="5"/>
        <v>0</v>
      </c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>
        <f t="shared" si="6"/>
        <v>0</v>
      </c>
      <c r="AU35" s="97">
        <f t="shared" si="7"/>
        <v>0</v>
      </c>
      <c r="AV35" s="97">
        <f t="shared" si="8"/>
        <v>0</v>
      </c>
      <c r="AW35" s="98">
        <f>INDEX(AA35:BK35,MATCH(INDEX(Data_Shet!B$1:B$27,MATCH(BB$1,Data_Shet!A$1:A$27,0)),$AA$2:$BK$2,0))</f>
        <v>0</v>
      </c>
      <c r="AX35" s="103"/>
      <c r="AY35" s="92"/>
      <c r="AZ35" s="104"/>
      <c r="BA35" s="105">
        <f t="shared" si="9"/>
        <v>0</v>
      </c>
      <c r="BB35" s="105">
        <f t="shared" si="10"/>
        <v>0</v>
      </c>
      <c r="BC35" s="105">
        <f t="shared" si="11"/>
        <v>0</v>
      </c>
      <c r="BD35" s="105">
        <f t="shared" si="12"/>
        <v>0</v>
      </c>
      <c r="BE35" s="100">
        <v>0</v>
      </c>
      <c r="BF35" s="105">
        <f t="shared" si="13"/>
        <v>0</v>
      </c>
      <c r="BG35" s="105">
        <f t="shared" si="14"/>
        <v>0</v>
      </c>
      <c r="BH35" s="105">
        <f t="shared" si="15"/>
        <v>0</v>
      </c>
      <c r="BI35" s="105">
        <f t="shared" si="16"/>
        <v>0</v>
      </c>
      <c r="BJ35" s="105">
        <f t="shared" si="17"/>
        <v>0</v>
      </c>
      <c r="BK35" s="105">
        <f t="shared" si="18"/>
        <v>0</v>
      </c>
      <c r="BL35" s="106"/>
      <c r="BM35" s="107"/>
      <c r="BN35" s="107">
        <f t="shared" si="3"/>
        <v>0</v>
      </c>
      <c r="BO35" s="107">
        <f t="shared" si="4"/>
        <v>0</v>
      </c>
    </row>
    <row r="36" spans="1:67" s="108" customFormat="1" ht="22.5" customHeight="1">
      <c r="A36" s="101"/>
      <c r="B36" s="114"/>
      <c r="C36" s="114"/>
      <c r="D36" s="91"/>
      <c r="E36" s="92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112"/>
      <c r="AB36" s="112"/>
      <c r="AC36" s="112"/>
      <c r="AD36" s="95"/>
      <c r="AE36" s="95"/>
      <c r="AF36" s="95"/>
      <c r="AG36" s="95"/>
      <c r="AH36" s="95">
        <f t="shared" si="19"/>
        <v>0</v>
      </c>
      <c r="AI36" s="97">
        <f t="shared" si="5"/>
        <v>0</v>
      </c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>
        <f t="shared" si="6"/>
        <v>0</v>
      </c>
      <c r="AU36" s="97">
        <f t="shared" si="7"/>
        <v>0</v>
      </c>
      <c r="AV36" s="97">
        <f t="shared" si="8"/>
        <v>0</v>
      </c>
      <c r="AW36" s="98">
        <f>INDEX(AA36:BK36,MATCH(INDEX(Data_Shet!B$1:B$27,MATCH(BB$1,Data_Shet!A$1:A$27,0)),$AA$2:$BK$2,0))</f>
        <v>0</v>
      </c>
      <c r="AX36" s="103"/>
      <c r="AY36" s="92"/>
      <c r="AZ36" s="104"/>
      <c r="BA36" s="105">
        <f t="shared" si="9"/>
        <v>0</v>
      </c>
      <c r="BB36" s="105">
        <f t="shared" si="10"/>
        <v>0</v>
      </c>
      <c r="BC36" s="105">
        <f t="shared" si="11"/>
        <v>0</v>
      </c>
      <c r="BD36" s="105">
        <f t="shared" si="12"/>
        <v>0</v>
      </c>
      <c r="BE36" s="100">
        <v>0</v>
      </c>
      <c r="BF36" s="105">
        <f t="shared" si="13"/>
        <v>0</v>
      </c>
      <c r="BG36" s="105">
        <f t="shared" si="14"/>
        <v>0</v>
      </c>
      <c r="BH36" s="105">
        <f t="shared" si="15"/>
        <v>0</v>
      </c>
      <c r="BI36" s="105">
        <f t="shared" si="16"/>
        <v>0</v>
      </c>
      <c r="BJ36" s="105">
        <f t="shared" si="17"/>
        <v>0</v>
      </c>
      <c r="BK36" s="105">
        <f t="shared" si="18"/>
        <v>0</v>
      </c>
      <c r="BL36" s="106"/>
      <c r="BM36" s="107"/>
      <c r="BN36" s="107">
        <f t="shared" si="3"/>
        <v>0</v>
      </c>
      <c r="BO36" s="107">
        <f t="shared" si="4"/>
        <v>0</v>
      </c>
    </row>
    <row r="37" spans="1:67" s="108" customFormat="1" ht="22.5" customHeight="1">
      <c r="A37" s="101"/>
      <c r="B37" s="114"/>
      <c r="C37" s="114"/>
      <c r="D37" s="91"/>
      <c r="E37" s="9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112"/>
      <c r="AB37" s="112"/>
      <c r="AC37" s="112"/>
      <c r="AD37" s="95"/>
      <c r="AE37" s="95"/>
      <c r="AF37" s="95"/>
      <c r="AG37" s="95"/>
      <c r="AH37" s="95">
        <f t="shared" si="19"/>
        <v>0</v>
      </c>
      <c r="AI37" s="97">
        <f t="shared" si="5"/>
        <v>0</v>
      </c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>
        <f t="shared" si="6"/>
        <v>0</v>
      </c>
      <c r="AU37" s="97">
        <f t="shared" si="7"/>
        <v>0</v>
      </c>
      <c r="AV37" s="97">
        <f t="shared" si="8"/>
        <v>0</v>
      </c>
      <c r="AW37" s="98">
        <f>INDEX(AA37:BK37,MATCH(INDEX(Data_Shet!B$1:B$27,MATCH(BB$1,Data_Shet!A$1:A$27,0)),$AA$2:$BK$2,0))</f>
        <v>0</v>
      </c>
      <c r="AX37" s="103"/>
      <c r="AY37" s="92"/>
      <c r="AZ37" s="104"/>
      <c r="BA37" s="105">
        <f t="shared" si="9"/>
        <v>0</v>
      </c>
      <c r="BB37" s="105">
        <f t="shared" si="10"/>
        <v>0</v>
      </c>
      <c r="BC37" s="105">
        <f t="shared" si="11"/>
        <v>0</v>
      </c>
      <c r="BD37" s="105">
        <f t="shared" si="12"/>
        <v>0</v>
      </c>
      <c r="BE37" s="100">
        <v>0</v>
      </c>
      <c r="BF37" s="105">
        <f t="shared" si="13"/>
        <v>0</v>
      </c>
      <c r="BG37" s="105">
        <f t="shared" si="14"/>
        <v>0</v>
      </c>
      <c r="BH37" s="105">
        <f t="shared" si="15"/>
        <v>0</v>
      </c>
      <c r="BI37" s="105">
        <f t="shared" si="16"/>
        <v>0</v>
      </c>
      <c r="BJ37" s="105">
        <f t="shared" si="17"/>
        <v>0</v>
      </c>
      <c r="BK37" s="105">
        <f t="shared" si="18"/>
        <v>0</v>
      </c>
      <c r="BL37" s="106"/>
      <c r="BM37" s="107"/>
      <c r="BN37" s="107">
        <f t="shared" si="3"/>
        <v>0</v>
      </c>
      <c r="BO37" s="107">
        <f t="shared" si="4"/>
        <v>0</v>
      </c>
    </row>
    <row r="38" spans="1:67" s="108" customFormat="1" ht="22.5" customHeight="1">
      <c r="A38" s="101"/>
      <c r="B38" s="114"/>
      <c r="C38" s="114"/>
      <c r="D38" s="91"/>
      <c r="E38" s="9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112"/>
      <c r="AB38" s="112"/>
      <c r="AC38" s="95"/>
      <c r="AD38" s="95"/>
      <c r="AE38" s="95"/>
      <c r="AF38" s="95"/>
      <c r="AG38" s="95"/>
      <c r="AH38" s="95"/>
      <c r="AI38" s="97">
        <f t="shared" si="5"/>
        <v>0</v>
      </c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>
        <f t="shared" si="6"/>
        <v>0</v>
      </c>
      <c r="AU38" s="97">
        <f t="shared" si="7"/>
        <v>0</v>
      </c>
      <c r="AV38" s="97">
        <f t="shared" si="8"/>
        <v>0</v>
      </c>
      <c r="AW38" s="98">
        <f>INDEX(AA38:BK38,MATCH(INDEX(Data_Shet!B$1:B$27,MATCH(BB$1,Data_Shet!A$1:A$27,0)),$AA$2:$BK$2,0))</f>
        <v>0</v>
      </c>
      <c r="AX38" s="103"/>
      <c r="AY38" s="92"/>
      <c r="AZ38" s="104"/>
      <c r="BA38" s="105">
        <f t="shared" si="9"/>
        <v>0</v>
      </c>
      <c r="BB38" s="105">
        <f t="shared" si="10"/>
        <v>0</v>
      </c>
      <c r="BC38" s="105">
        <f t="shared" si="11"/>
        <v>0</v>
      </c>
      <c r="BD38" s="105">
        <f t="shared" si="12"/>
        <v>0</v>
      </c>
      <c r="BE38" s="100">
        <v>0</v>
      </c>
      <c r="BF38" s="105">
        <f t="shared" si="13"/>
        <v>0</v>
      </c>
      <c r="BG38" s="105">
        <f t="shared" si="14"/>
        <v>0</v>
      </c>
      <c r="BH38" s="105">
        <f t="shared" si="15"/>
        <v>0</v>
      </c>
      <c r="BI38" s="105">
        <f t="shared" si="16"/>
        <v>0</v>
      </c>
      <c r="BJ38" s="105">
        <f t="shared" si="17"/>
        <v>0</v>
      </c>
      <c r="BK38" s="105">
        <f t="shared" si="18"/>
        <v>0</v>
      </c>
      <c r="BL38" s="106"/>
      <c r="BM38" s="107"/>
      <c r="BN38" s="107">
        <f t="shared" si="3"/>
        <v>0</v>
      </c>
      <c r="BO38" s="107">
        <f t="shared" si="4"/>
        <v>0</v>
      </c>
    </row>
    <row r="39" spans="1:67" s="108" customFormat="1" ht="22.5" customHeight="1">
      <c r="A39" s="101"/>
      <c r="B39" s="114"/>
      <c r="C39" s="115"/>
      <c r="D39" s="91"/>
      <c r="E39" s="92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112"/>
      <c r="AB39" s="112"/>
      <c r="AC39" s="95"/>
      <c r="AD39" s="95"/>
      <c r="AE39" s="95"/>
      <c r="AF39" s="95"/>
      <c r="AG39" s="95"/>
      <c r="AH39" s="95">
        <f>+AF39-AG39</f>
        <v>0</v>
      </c>
      <c r="AI39" s="97">
        <f t="shared" si="5"/>
        <v>0</v>
      </c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>
        <f t="shared" si="6"/>
        <v>0</v>
      </c>
      <c r="AU39" s="97">
        <f t="shared" si="7"/>
        <v>0</v>
      </c>
      <c r="AV39" s="97">
        <f t="shared" si="8"/>
        <v>0</v>
      </c>
      <c r="AW39" s="98">
        <f>INDEX(AA39:BK39,MATCH(INDEX(Data_Shet!B$1:B$27,MATCH(BB$1,Data_Shet!A$1:A$27,0)),$AA$2:$BK$2,0))</f>
        <v>0</v>
      </c>
      <c r="AX39" s="103"/>
      <c r="AY39" s="92"/>
      <c r="AZ39" s="104"/>
      <c r="BA39" s="105">
        <f t="shared" si="9"/>
        <v>0</v>
      </c>
      <c r="BB39" s="105">
        <f t="shared" si="10"/>
        <v>0</v>
      </c>
      <c r="BC39" s="105">
        <f t="shared" si="11"/>
        <v>0</v>
      </c>
      <c r="BD39" s="105">
        <f t="shared" si="12"/>
        <v>0</v>
      </c>
      <c r="BE39" s="100">
        <v>0</v>
      </c>
      <c r="BF39" s="105">
        <f t="shared" si="13"/>
        <v>0</v>
      </c>
      <c r="BG39" s="105">
        <f t="shared" si="14"/>
        <v>0</v>
      </c>
      <c r="BH39" s="105">
        <f t="shared" si="15"/>
        <v>0</v>
      </c>
      <c r="BI39" s="105">
        <f t="shared" si="16"/>
        <v>0</v>
      </c>
      <c r="BJ39" s="105">
        <f t="shared" si="17"/>
        <v>0</v>
      </c>
      <c r="BK39" s="105">
        <f t="shared" si="18"/>
        <v>0</v>
      </c>
      <c r="BL39" s="106"/>
      <c r="BM39" s="107"/>
      <c r="BN39" s="107">
        <f t="shared" si="3"/>
        <v>0</v>
      </c>
      <c r="BO39" s="107">
        <f t="shared" si="4"/>
        <v>0</v>
      </c>
    </row>
    <row r="40" spans="1:67" s="108" customFormat="1" ht="22.5" customHeight="1">
      <c r="A40" s="101"/>
      <c r="B40" s="114"/>
      <c r="C40" s="115"/>
      <c r="D40" s="91"/>
      <c r="E40" s="92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112"/>
      <c r="AB40" s="95"/>
      <c r="AC40" s="95"/>
      <c r="AD40" s="95"/>
      <c r="AE40" s="95"/>
      <c r="AF40" s="95"/>
      <c r="AG40" s="95"/>
      <c r="AH40" s="95"/>
      <c r="AI40" s="97">
        <f t="shared" si="5"/>
        <v>0</v>
      </c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>
        <f t="shared" si="6"/>
        <v>0</v>
      </c>
      <c r="AU40" s="97">
        <f t="shared" si="7"/>
        <v>0</v>
      </c>
      <c r="AV40" s="97">
        <f t="shared" si="8"/>
        <v>0</v>
      </c>
      <c r="AW40" s="98">
        <f>INDEX(AA40:BK40,MATCH(INDEX(Data_Shet!B$1:B$27,MATCH(BB$1,Data_Shet!A$1:A$27,0)),$AA$2:$BK$2,0))</f>
        <v>0</v>
      </c>
      <c r="AX40" s="103"/>
      <c r="AY40" s="92"/>
      <c r="AZ40" s="104"/>
      <c r="BA40" s="105">
        <f t="shared" si="9"/>
        <v>0</v>
      </c>
      <c r="BB40" s="105">
        <f t="shared" si="10"/>
        <v>0</v>
      </c>
      <c r="BC40" s="105">
        <f t="shared" si="11"/>
        <v>0</v>
      </c>
      <c r="BD40" s="105">
        <f t="shared" si="12"/>
        <v>0</v>
      </c>
      <c r="BE40" s="100">
        <v>0</v>
      </c>
      <c r="BF40" s="105">
        <f t="shared" si="13"/>
        <v>0</v>
      </c>
      <c r="BG40" s="105">
        <f t="shared" si="14"/>
        <v>0</v>
      </c>
      <c r="BH40" s="105">
        <f t="shared" si="15"/>
        <v>0</v>
      </c>
      <c r="BI40" s="105">
        <f t="shared" si="16"/>
        <v>0</v>
      </c>
      <c r="BJ40" s="105">
        <f t="shared" si="17"/>
        <v>0</v>
      </c>
      <c r="BK40" s="105">
        <f t="shared" si="18"/>
        <v>0</v>
      </c>
      <c r="BL40" s="106"/>
      <c r="BM40" s="107"/>
      <c r="BN40" s="107">
        <f t="shared" si="3"/>
        <v>0</v>
      </c>
      <c r="BO40" s="107">
        <f t="shared" si="4"/>
        <v>0</v>
      </c>
    </row>
    <row r="41" spans="1:67" s="108" customFormat="1" ht="22.5" customHeight="1">
      <c r="A41" s="101"/>
      <c r="B41" s="115"/>
      <c r="C41" s="115"/>
      <c r="D41" s="91"/>
      <c r="E41" s="92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112"/>
      <c r="AB41" s="95"/>
      <c r="AC41" s="95"/>
      <c r="AD41" s="95"/>
      <c r="AE41" s="95"/>
      <c r="AF41" s="95"/>
      <c r="AG41" s="95"/>
      <c r="AH41" s="95"/>
      <c r="AI41" s="97">
        <f t="shared" si="5"/>
        <v>0</v>
      </c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>
        <f t="shared" si="6"/>
        <v>0</v>
      </c>
      <c r="AU41" s="97">
        <f t="shared" si="7"/>
        <v>0</v>
      </c>
      <c r="AV41" s="97">
        <f t="shared" si="8"/>
        <v>0</v>
      </c>
      <c r="AW41" s="98">
        <f>INDEX(AA41:BK41,MATCH(INDEX(Data_Shet!B$1:B$27,MATCH(BB$1,Data_Shet!A$1:A$27,0)),$AA$2:$BK$2,0))</f>
        <v>0</v>
      </c>
      <c r="AX41" s="103"/>
      <c r="AY41" s="92"/>
      <c r="AZ41" s="104"/>
      <c r="BA41" s="105">
        <f t="shared" si="9"/>
        <v>0</v>
      </c>
      <c r="BB41" s="105">
        <f t="shared" si="10"/>
        <v>0</v>
      </c>
      <c r="BC41" s="105">
        <f t="shared" si="11"/>
        <v>0</v>
      </c>
      <c r="BD41" s="105">
        <f t="shared" si="12"/>
        <v>0</v>
      </c>
      <c r="BE41" s="100">
        <v>0</v>
      </c>
      <c r="BF41" s="105">
        <f t="shared" si="13"/>
        <v>0</v>
      </c>
      <c r="BG41" s="105">
        <f t="shared" si="14"/>
        <v>0</v>
      </c>
      <c r="BH41" s="105">
        <f t="shared" si="15"/>
        <v>0</v>
      </c>
      <c r="BI41" s="105">
        <f t="shared" si="16"/>
        <v>0</v>
      </c>
      <c r="BJ41" s="105">
        <f t="shared" si="17"/>
        <v>0</v>
      </c>
      <c r="BK41" s="105">
        <f t="shared" si="18"/>
        <v>0</v>
      </c>
      <c r="BL41" s="106"/>
      <c r="BM41" s="107"/>
      <c r="BN41" s="107">
        <f t="shared" si="3"/>
        <v>0</v>
      </c>
      <c r="BO41" s="107">
        <f t="shared" si="4"/>
        <v>0</v>
      </c>
    </row>
    <row r="42" spans="1:67" s="108" customFormat="1" ht="22.5" customHeight="1">
      <c r="A42" s="101"/>
      <c r="B42" s="115"/>
      <c r="C42" s="115"/>
      <c r="D42" s="91"/>
      <c r="E42" s="92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112"/>
      <c r="AB42" s="95"/>
      <c r="AC42" s="95"/>
      <c r="AD42" s="95"/>
      <c r="AE42" s="95"/>
      <c r="AF42" s="95"/>
      <c r="AG42" s="95"/>
      <c r="AH42" s="95"/>
      <c r="AI42" s="97">
        <f t="shared" si="5"/>
        <v>0</v>
      </c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>
        <f t="shared" si="6"/>
        <v>0</v>
      </c>
      <c r="AU42" s="97">
        <f t="shared" si="7"/>
        <v>0</v>
      </c>
      <c r="AV42" s="97">
        <f t="shared" si="8"/>
        <v>0</v>
      </c>
      <c r="AW42" s="98">
        <f>INDEX(AA42:BK42,MATCH(INDEX(Data_Shet!B$1:B$27,MATCH(BB$1,Data_Shet!A$1:A$27,0)),$AA$2:$BK$2,0))</f>
        <v>0</v>
      </c>
      <c r="AX42" s="103"/>
      <c r="AY42" s="92"/>
      <c r="AZ42" s="104"/>
      <c r="BA42" s="105">
        <f t="shared" si="9"/>
        <v>0</v>
      </c>
      <c r="BB42" s="105">
        <f t="shared" si="10"/>
        <v>0</v>
      </c>
      <c r="BC42" s="105">
        <f t="shared" si="11"/>
        <v>0</v>
      </c>
      <c r="BD42" s="105">
        <f t="shared" si="12"/>
        <v>0</v>
      </c>
      <c r="BE42" s="100">
        <v>0</v>
      </c>
      <c r="BF42" s="105">
        <f t="shared" si="13"/>
        <v>0</v>
      </c>
      <c r="BG42" s="105">
        <f t="shared" si="14"/>
        <v>0</v>
      </c>
      <c r="BH42" s="105">
        <f t="shared" si="15"/>
        <v>0</v>
      </c>
      <c r="BI42" s="105">
        <f t="shared" si="16"/>
        <v>0</v>
      </c>
      <c r="BJ42" s="105">
        <f t="shared" si="17"/>
        <v>0</v>
      </c>
      <c r="BK42" s="105">
        <f t="shared" si="18"/>
        <v>0</v>
      </c>
      <c r="BL42" s="106"/>
      <c r="BM42" s="107"/>
      <c r="BN42" s="107">
        <f t="shared" si="3"/>
        <v>0</v>
      </c>
      <c r="BO42" s="107">
        <f t="shared" si="4"/>
        <v>0</v>
      </c>
    </row>
    <row r="43" spans="1:67" s="108" customFormat="1" ht="22.5" customHeight="1">
      <c r="A43" s="116"/>
      <c r="B43" s="117"/>
      <c r="C43" s="117"/>
      <c r="D43" s="118"/>
      <c r="E43" s="119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20"/>
      <c r="AB43" s="121"/>
      <c r="AC43" s="121"/>
      <c r="AD43" s="121"/>
      <c r="AE43" s="121"/>
      <c r="AF43" s="121"/>
      <c r="AG43" s="121"/>
      <c r="AH43" s="121"/>
      <c r="AI43" s="122">
        <f t="shared" si="5"/>
        <v>0</v>
      </c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>
        <f t="shared" si="6"/>
        <v>0</v>
      </c>
      <c r="AU43" s="122">
        <f t="shared" si="7"/>
        <v>0</v>
      </c>
      <c r="AV43" s="122">
        <f t="shared" si="8"/>
        <v>0</v>
      </c>
      <c r="AW43" s="123">
        <f>INDEX(AA43:BK43,MATCH(INDEX(Data_Shet!B$1:B$27,MATCH(BB$1,Data_Shet!A$1:A$27,0)),$AA$2:$BK$2,0))</f>
        <v>0</v>
      </c>
      <c r="AX43" s="124"/>
      <c r="AY43" s="119"/>
      <c r="AZ43" s="104"/>
      <c r="BA43" s="105">
        <f t="shared" si="9"/>
        <v>0</v>
      </c>
      <c r="BB43" s="105">
        <f t="shared" si="10"/>
        <v>0</v>
      </c>
      <c r="BC43" s="105">
        <f t="shared" si="11"/>
        <v>0</v>
      </c>
      <c r="BD43" s="105">
        <f t="shared" si="12"/>
        <v>0</v>
      </c>
      <c r="BE43" s="100">
        <v>0</v>
      </c>
      <c r="BF43" s="105">
        <f t="shared" si="13"/>
        <v>0</v>
      </c>
      <c r="BG43" s="105">
        <f t="shared" si="14"/>
        <v>0</v>
      </c>
      <c r="BH43" s="105">
        <f t="shared" si="15"/>
        <v>0</v>
      </c>
      <c r="BI43" s="105">
        <f t="shared" si="16"/>
        <v>0</v>
      </c>
      <c r="BJ43" s="105">
        <f t="shared" si="17"/>
        <v>0</v>
      </c>
      <c r="BK43" s="105">
        <f t="shared" si="18"/>
        <v>0</v>
      </c>
      <c r="BL43" s="106"/>
      <c r="BM43" s="107"/>
      <c r="BN43" s="107">
        <f t="shared" si="3"/>
        <v>0</v>
      </c>
      <c r="BO43" s="107">
        <f t="shared" si="4"/>
        <v>0</v>
      </c>
    </row>
    <row r="44" spans="1:67" s="108" customFormat="1" ht="22.5" customHeight="1">
      <c r="A44" s="101"/>
      <c r="B44" s="115"/>
      <c r="C44" s="115"/>
      <c r="D44" s="91"/>
      <c r="E44" s="92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125"/>
      <c r="AB44" s="95"/>
      <c r="AC44" s="95"/>
      <c r="AD44" s="95"/>
      <c r="AE44" s="95"/>
      <c r="AF44" s="95"/>
      <c r="AG44" s="95"/>
      <c r="AH44" s="95"/>
      <c r="AI44" s="97">
        <f t="shared" si="5"/>
        <v>0</v>
      </c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>
        <f t="shared" si="6"/>
        <v>0</v>
      </c>
      <c r="AU44" s="97">
        <f t="shared" si="7"/>
        <v>0</v>
      </c>
      <c r="AV44" s="97">
        <f t="shared" si="8"/>
        <v>0</v>
      </c>
      <c r="AW44" s="98">
        <f>INDEX(AA44:BK44,MATCH(INDEX(Data_Shet!B$1:B$27,MATCH(BB$1,Data_Shet!A$1:A$27,0)),$AA$2:$BK$2,0))</f>
        <v>0</v>
      </c>
      <c r="AX44" s="103"/>
      <c r="AY44" s="92"/>
      <c r="AZ44" s="104"/>
      <c r="BA44" s="105">
        <f t="shared" si="9"/>
        <v>0</v>
      </c>
      <c r="BB44" s="105">
        <f t="shared" si="10"/>
        <v>0</v>
      </c>
      <c r="BC44" s="105">
        <f t="shared" si="11"/>
        <v>0</v>
      </c>
      <c r="BD44" s="105">
        <f t="shared" si="12"/>
        <v>0</v>
      </c>
      <c r="BE44" s="100">
        <v>0</v>
      </c>
      <c r="BF44" s="105">
        <f t="shared" si="13"/>
        <v>0</v>
      </c>
      <c r="BG44" s="105">
        <f t="shared" si="14"/>
        <v>0</v>
      </c>
      <c r="BH44" s="105">
        <f t="shared" si="15"/>
        <v>0</v>
      </c>
      <c r="BI44" s="105">
        <f t="shared" si="16"/>
        <v>0</v>
      </c>
      <c r="BJ44" s="105">
        <f t="shared" si="17"/>
        <v>0</v>
      </c>
      <c r="BK44" s="105">
        <f t="shared" si="18"/>
        <v>0</v>
      </c>
      <c r="BL44" s="106"/>
      <c r="BM44" s="107"/>
      <c r="BN44" s="107">
        <f t="shared" si="3"/>
        <v>0</v>
      </c>
      <c r="BO44" s="107">
        <f t="shared" si="4"/>
        <v>0</v>
      </c>
    </row>
    <row r="45" spans="1:67" s="108" customFormat="1" ht="22.5" customHeight="1">
      <c r="A45" s="126"/>
      <c r="B45" s="127"/>
      <c r="C45" s="127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1"/>
      <c r="AB45" s="132"/>
      <c r="AC45" s="132"/>
      <c r="AD45" s="132"/>
      <c r="AE45" s="132"/>
      <c r="AF45" s="132"/>
      <c r="AG45" s="132"/>
      <c r="AH45" s="132"/>
      <c r="AI45" s="133">
        <f t="shared" si="5"/>
        <v>0</v>
      </c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>
        <f t="shared" si="6"/>
        <v>0</v>
      </c>
      <c r="AU45" s="133">
        <f t="shared" si="7"/>
        <v>0</v>
      </c>
      <c r="AV45" s="133">
        <f t="shared" si="8"/>
        <v>0</v>
      </c>
      <c r="AW45" s="134">
        <f>INDEX(AA45:BK45,MATCH(INDEX(Data_Shet!B$1:B$27,MATCH(BB$1,Data_Shet!A$1:A$27,0)),$AA$2:$BK$2,0))</f>
        <v>0</v>
      </c>
      <c r="AX45" s="135"/>
      <c r="AY45" s="129"/>
      <c r="AZ45" s="104"/>
      <c r="BA45" s="105">
        <f t="shared" si="9"/>
        <v>0</v>
      </c>
      <c r="BB45" s="105">
        <f t="shared" si="10"/>
        <v>0</v>
      </c>
      <c r="BC45" s="105">
        <f t="shared" si="11"/>
        <v>0</v>
      </c>
      <c r="BD45" s="105">
        <f t="shared" si="12"/>
        <v>0</v>
      </c>
      <c r="BE45" s="100">
        <v>0</v>
      </c>
      <c r="BF45" s="105">
        <f t="shared" si="13"/>
        <v>0</v>
      </c>
      <c r="BG45" s="105">
        <f t="shared" si="14"/>
        <v>0</v>
      </c>
      <c r="BH45" s="105">
        <f t="shared" si="15"/>
        <v>0</v>
      </c>
      <c r="BI45" s="105">
        <f t="shared" si="16"/>
        <v>0</v>
      </c>
      <c r="BJ45" s="105">
        <f t="shared" si="17"/>
        <v>0</v>
      </c>
      <c r="BK45" s="105">
        <f t="shared" si="18"/>
        <v>0</v>
      </c>
      <c r="BL45" s="106"/>
      <c r="BM45" s="107"/>
      <c r="BN45" s="107">
        <f t="shared" si="3"/>
        <v>0</v>
      </c>
      <c r="BO45" s="107">
        <f t="shared" si="4"/>
        <v>0</v>
      </c>
    </row>
    <row r="46" spans="1:67" s="108" customFormat="1" ht="22.5" customHeight="1">
      <c r="A46" s="101"/>
      <c r="B46" s="115"/>
      <c r="C46" s="115"/>
      <c r="D46" s="91"/>
      <c r="E46" s="92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125"/>
      <c r="AB46" s="95"/>
      <c r="AC46" s="95"/>
      <c r="AD46" s="95"/>
      <c r="AE46" s="95"/>
      <c r="AF46" s="95"/>
      <c r="AG46" s="95"/>
      <c r="AH46" s="95"/>
      <c r="AI46" s="97">
        <f t="shared" si="5"/>
        <v>0</v>
      </c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>
        <f t="shared" si="6"/>
        <v>0</v>
      </c>
      <c r="AU46" s="97">
        <f t="shared" si="7"/>
        <v>0</v>
      </c>
      <c r="AV46" s="97">
        <f t="shared" si="8"/>
        <v>0</v>
      </c>
      <c r="AW46" s="98">
        <f>INDEX(AA46:BK46,MATCH(INDEX(Data_Shet!B$1:B$27,MATCH(BB$1,Data_Shet!A$1:A$27,0)),$AA$2:$BK$2,0))</f>
        <v>0</v>
      </c>
      <c r="AX46" s="103"/>
      <c r="AY46" s="92"/>
      <c r="AZ46" s="104"/>
      <c r="BA46" s="105">
        <f t="shared" si="9"/>
        <v>0</v>
      </c>
      <c r="BB46" s="105">
        <f t="shared" si="10"/>
        <v>0</v>
      </c>
      <c r="BC46" s="105">
        <f t="shared" si="11"/>
        <v>0</v>
      </c>
      <c r="BD46" s="105">
        <f t="shared" si="12"/>
        <v>0</v>
      </c>
      <c r="BE46" s="100">
        <v>0</v>
      </c>
      <c r="BF46" s="105">
        <f t="shared" si="13"/>
        <v>0</v>
      </c>
      <c r="BG46" s="105">
        <f t="shared" si="14"/>
        <v>0</v>
      </c>
      <c r="BH46" s="105">
        <f t="shared" si="15"/>
        <v>0</v>
      </c>
      <c r="BI46" s="105">
        <f t="shared" si="16"/>
        <v>0</v>
      </c>
      <c r="BJ46" s="105">
        <f t="shared" si="17"/>
        <v>0</v>
      </c>
      <c r="BK46" s="105">
        <f t="shared" si="18"/>
        <v>0</v>
      </c>
      <c r="BL46" s="106"/>
      <c r="BM46" s="107"/>
      <c r="BN46" s="107">
        <f t="shared" si="3"/>
        <v>0</v>
      </c>
      <c r="BO46" s="107">
        <f t="shared" si="4"/>
        <v>0</v>
      </c>
    </row>
    <row r="47" spans="1:67" s="108" customFormat="1" ht="22.5" customHeight="1">
      <c r="A47" s="101"/>
      <c r="B47" s="115"/>
      <c r="C47" s="115"/>
      <c r="D47" s="91"/>
      <c r="E47" s="9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112"/>
      <c r="AB47" s="95"/>
      <c r="AC47" s="95"/>
      <c r="AD47" s="95"/>
      <c r="AE47" s="95"/>
      <c r="AF47" s="95"/>
      <c r="AG47" s="95"/>
      <c r="AH47" s="95"/>
      <c r="AI47" s="97">
        <f t="shared" si="5"/>
        <v>0</v>
      </c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>
        <f t="shared" si="6"/>
        <v>0</v>
      </c>
      <c r="AU47" s="97">
        <f t="shared" si="7"/>
        <v>0</v>
      </c>
      <c r="AV47" s="97">
        <f t="shared" si="8"/>
        <v>0</v>
      </c>
      <c r="AW47" s="98">
        <f>INDEX(AA47:BK47,MATCH(INDEX(Data_Shet!B$1:B$27,MATCH(BB$1,Data_Shet!A$1:A$27,0)),$AA$2:$BK$2,0))</f>
        <v>0</v>
      </c>
      <c r="AX47" s="103"/>
      <c r="AY47" s="92"/>
      <c r="AZ47" s="104"/>
      <c r="BA47" s="105">
        <f t="shared" si="9"/>
        <v>0</v>
      </c>
      <c r="BB47" s="105">
        <f t="shared" si="10"/>
        <v>0</v>
      </c>
      <c r="BC47" s="105">
        <f t="shared" si="11"/>
        <v>0</v>
      </c>
      <c r="BD47" s="105">
        <f t="shared" si="12"/>
        <v>0</v>
      </c>
      <c r="BE47" s="100">
        <v>0</v>
      </c>
      <c r="BF47" s="105">
        <f t="shared" si="13"/>
        <v>0</v>
      </c>
      <c r="BG47" s="105">
        <f t="shared" si="14"/>
        <v>0</v>
      </c>
      <c r="BH47" s="105">
        <f t="shared" si="15"/>
        <v>0</v>
      </c>
      <c r="BI47" s="105">
        <f t="shared" si="16"/>
        <v>0</v>
      </c>
      <c r="BJ47" s="105">
        <f t="shared" si="17"/>
        <v>0</v>
      </c>
      <c r="BK47" s="105">
        <f t="shared" si="18"/>
        <v>0</v>
      </c>
      <c r="BL47" s="106"/>
      <c r="BM47" s="107"/>
      <c r="BN47" s="107">
        <f t="shared" si="3"/>
        <v>0</v>
      </c>
      <c r="BO47" s="107">
        <f t="shared" si="4"/>
        <v>0</v>
      </c>
    </row>
    <row r="48" spans="1:67" s="108" customFormat="1" ht="22.5" customHeight="1">
      <c r="A48" s="101"/>
      <c r="B48" s="115"/>
      <c r="C48" s="115"/>
      <c r="D48" s="91"/>
      <c r="E48" s="9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112"/>
      <c r="AB48" s="95"/>
      <c r="AC48" s="95"/>
      <c r="AD48" s="95"/>
      <c r="AE48" s="95"/>
      <c r="AF48" s="95"/>
      <c r="AG48" s="95"/>
      <c r="AH48" s="95"/>
      <c r="AI48" s="97">
        <f t="shared" si="5"/>
        <v>0</v>
      </c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>
        <f t="shared" si="6"/>
        <v>0</v>
      </c>
      <c r="AU48" s="97">
        <f t="shared" si="7"/>
        <v>0</v>
      </c>
      <c r="AV48" s="97">
        <f t="shared" si="8"/>
        <v>0</v>
      </c>
      <c r="AW48" s="98">
        <f>INDEX(AA48:BK48,MATCH(INDEX(Data_Shet!B$1:B$27,MATCH(BB$1,Data_Shet!A$1:A$27,0)),$AA$2:$BK$2,0))</f>
        <v>0</v>
      </c>
      <c r="AX48" s="103"/>
      <c r="AY48" s="92"/>
      <c r="AZ48" s="104"/>
      <c r="BA48" s="105">
        <f t="shared" si="9"/>
        <v>0</v>
      </c>
      <c r="BB48" s="105">
        <f t="shared" si="10"/>
        <v>0</v>
      </c>
      <c r="BC48" s="105">
        <f t="shared" si="11"/>
        <v>0</v>
      </c>
      <c r="BD48" s="105">
        <f t="shared" si="12"/>
        <v>0</v>
      </c>
      <c r="BE48" s="100">
        <v>0</v>
      </c>
      <c r="BF48" s="105">
        <f t="shared" si="13"/>
        <v>0</v>
      </c>
      <c r="BG48" s="105">
        <f t="shared" si="14"/>
        <v>0</v>
      </c>
      <c r="BH48" s="105">
        <f t="shared" si="15"/>
        <v>0</v>
      </c>
      <c r="BI48" s="105">
        <f t="shared" si="16"/>
        <v>0</v>
      </c>
      <c r="BJ48" s="105">
        <f t="shared" si="17"/>
        <v>0</v>
      </c>
      <c r="BK48" s="105">
        <f t="shared" si="18"/>
        <v>0</v>
      </c>
      <c r="BL48" s="106"/>
      <c r="BM48" s="107"/>
      <c r="BN48" s="107">
        <f t="shared" si="3"/>
        <v>0</v>
      </c>
      <c r="BO48" s="107">
        <f t="shared" si="4"/>
        <v>0</v>
      </c>
    </row>
    <row r="49" spans="1:67" s="108" customFormat="1" ht="22.5" customHeight="1">
      <c r="A49" s="101"/>
      <c r="B49" s="115"/>
      <c r="C49" s="115"/>
      <c r="D49" s="91"/>
      <c r="E49" s="9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112"/>
      <c r="AB49" s="95"/>
      <c r="AC49" s="95"/>
      <c r="AD49" s="95"/>
      <c r="AE49" s="95"/>
      <c r="AF49" s="95"/>
      <c r="AG49" s="95"/>
      <c r="AH49" s="95"/>
      <c r="AI49" s="97">
        <f t="shared" si="5"/>
        <v>0</v>
      </c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>
        <f t="shared" si="6"/>
        <v>0</v>
      </c>
      <c r="AU49" s="97">
        <f t="shared" si="7"/>
        <v>0</v>
      </c>
      <c r="AV49" s="97">
        <f t="shared" si="8"/>
        <v>0</v>
      </c>
      <c r="AW49" s="98">
        <f>INDEX(AA49:BK49,MATCH(INDEX(Data_Shet!B$1:B$27,MATCH(BB$1,Data_Shet!A$1:A$27,0)),$AA$2:$BK$2,0))</f>
        <v>0</v>
      </c>
      <c r="AX49" s="103"/>
      <c r="AY49" s="92"/>
      <c r="AZ49" s="104"/>
      <c r="BA49" s="105">
        <f t="shared" si="9"/>
        <v>0</v>
      </c>
      <c r="BB49" s="105">
        <f t="shared" si="10"/>
        <v>0</v>
      </c>
      <c r="BC49" s="105">
        <f t="shared" si="11"/>
        <v>0</v>
      </c>
      <c r="BD49" s="105">
        <f t="shared" si="12"/>
        <v>0</v>
      </c>
      <c r="BE49" s="100">
        <v>0</v>
      </c>
      <c r="BF49" s="105">
        <f t="shared" si="13"/>
        <v>0</v>
      </c>
      <c r="BG49" s="105">
        <f t="shared" si="14"/>
        <v>0</v>
      </c>
      <c r="BH49" s="105">
        <f t="shared" si="15"/>
        <v>0</v>
      </c>
      <c r="BI49" s="105">
        <f t="shared" si="16"/>
        <v>0</v>
      </c>
      <c r="BJ49" s="105">
        <f t="shared" si="17"/>
        <v>0</v>
      </c>
      <c r="BK49" s="105">
        <f t="shared" si="18"/>
        <v>0</v>
      </c>
      <c r="BL49" s="106"/>
      <c r="BM49" s="107"/>
      <c r="BN49" s="107">
        <f t="shared" si="3"/>
        <v>0</v>
      </c>
      <c r="BO49" s="107">
        <f t="shared" si="4"/>
        <v>0</v>
      </c>
    </row>
    <row r="50" spans="1:67" s="108" customFormat="1" ht="22.5" customHeight="1">
      <c r="A50" s="101"/>
      <c r="B50" s="115"/>
      <c r="C50" s="115"/>
      <c r="D50" s="91"/>
      <c r="E50" s="9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112"/>
      <c r="AB50" s="95"/>
      <c r="AC50" s="95"/>
      <c r="AD50" s="95"/>
      <c r="AE50" s="95"/>
      <c r="AF50" s="95"/>
      <c r="AG50" s="95"/>
      <c r="AH50" s="95"/>
      <c r="AI50" s="97">
        <f t="shared" si="5"/>
        <v>0</v>
      </c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>
        <f t="shared" si="6"/>
        <v>0</v>
      </c>
      <c r="AU50" s="97">
        <f t="shared" si="7"/>
        <v>0</v>
      </c>
      <c r="AV50" s="97">
        <f t="shared" si="8"/>
        <v>0</v>
      </c>
      <c r="AW50" s="98">
        <f>INDEX(AA50:BK50,MATCH(INDEX(Data_Shet!B$1:B$27,MATCH(BB$1,Data_Shet!A$1:A$27,0)),$AA$2:$BK$2,0))</f>
        <v>0</v>
      </c>
      <c r="AX50" s="103"/>
      <c r="AY50" s="92"/>
      <c r="AZ50" s="104"/>
      <c r="BA50" s="105">
        <f t="shared" si="9"/>
        <v>0</v>
      </c>
      <c r="BB50" s="105">
        <f t="shared" si="10"/>
        <v>0</v>
      </c>
      <c r="BC50" s="105">
        <f t="shared" si="11"/>
        <v>0</v>
      </c>
      <c r="BD50" s="105">
        <f t="shared" si="12"/>
        <v>0</v>
      </c>
      <c r="BE50" s="100">
        <v>0</v>
      </c>
      <c r="BF50" s="105">
        <f t="shared" si="13"/>
        <v>0</v>
      </c>
      <c r="BG50" s="105">
        <f t="shared" si="14"/>
        <v>0</v>
      </c>
      <c r="BH50" s="105">
        <f t="shared" si="15"/>
        <v>0</v>
      </c>
      <c r="BI50" s="105">
        <f t="shared" si="16"/>
        <v>0</v>
      </c>
      <c r="BJ50" s="105">
        <f t="shared" si="17"/>
        <v>0</v>
      </c>
      <c r="BK50" s="105">
        <f t="shared" si="18"/>
        <v>0</v>
      </c>
      <c r="BL50" s="106"/>
      <c r="BM50" s="107"/>
      <c r="BN50" s="107">
        <f t="shared" si="3"/>
        <v>0</v>
      </c>
      <c r="BO50" s="107">
        <f t="shared" si="4"/>
        <v>0</v>
      </c>
    </row>
    <row r="51" spans="1:67" s="108" customFormat="1" ht="22.5" customHeight="1">
      <c r="A51" s="101"/>
      <c r="B51" s="115"/>
      <c r="C51" s="115"/>
      <c r="D51" s="91"/>
      <c r="E51" s="9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112"/>
      <c r="AB51" s="136"/>
      <c r="AC51" s="136"/>
      <c r="AD51" s="136"/>
      <c r="AE51" s="136"/>
      <c r="AF51" s="136"/>
      <c r="AG51" s="136"/>
      <c r="AH51" s="136"/>
      <c r="AI51" s="97">
        <f t="shared" si="5"/>
        <v>0</v>
      </c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>
        <f t="shared" si="6"/>
        <v>0</v>
      </c>
      <c r="AU51" s="97">
        <f t="shared" si="7"/>
        <v>0</v>
      </c>
      <c r="AV51" s="97">
        <f t="shared" si="8"/>
        <v>0</v>
      </c>
      <c r="AW51" s="98">
        <f>INDEX(AA51:BK51,MATCH(INDEX(Data_Shet!B$1:B$27,MATCH(BB$1,Data_Shet!A$1:A$27,0)),$AA$2:$BK$2,0))</f>
        <v>0</v>
      </c>
      <c r="AX51" s="103"/>
      <c r="AY51" s="137"/>
      <c r="AZ51" s="104"/>
      <c r="BA51" s="105">
        <f t="shared" si="9"/>
        <v>0</v>
      </c>
      <c r="BB51" s="105">
        <f t="shared" si="10"/>
        <v>0</v>
      </c>
      <c r="BC51" s="105">
        <f t="shared" si="11"/>
        <v>0</v>
      </c>
      <c r="BD51" s="105">
        <f t="shared" si="12"/>
        <v>0</v>
      </c>
      <c r="BE51" s="100">
        <v>0</v>
      </c>
      <c r="BF51" s="105">
        <f t="shared" si="13"/>
        <v>0</v>
      </c>
      <c r="BG51" s="105">
        <f t="shared" si="14"/>
        <v>0</v>
      </c>
      <c r="BH51" s="105">
        <f t="shared" si="15"/>
        <v>0</v>
      </c>
      <c r="BI51" s="105">
        <f t="shared" si="16"/>
        <v>0</v>
      </c>
      <c r="BJ51" s="105">
        <f t="shared" si="17"/>
        <v>0</v>
      </c>
      <c r="BK51" s="105">
        <f t="shared" si="18"/>
        <v>0</v>
      </c>
      <c r="BL51" s="106"/>
      <c r="BM51" s="107"/>
      <c r="BN51" s="107">
        <f t="shared" si="3"/>
        <v>0</v>
      </c>
      <c r="BO51" s="107">
        <f t="shared" si="4"/>
        <v>0</v>
      </c>
    </row>
    <row r="52" spans="1:67" s="108" customFormat="1" ht="22.5" customHeight="1">
      <c r="A52" s="101"/>
      <c r="B52" s="115"/>
      <c r="C52" s="115"/>
      <c r="D52" s="91"/>
      <c r="E52" s="9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112"/>
      <c r="AB52" s="95"/>
      <c r="AC52" s="95"/>
      <c r="AD52" s="95"/>
      <c r="AE52" s="95"/>
      <c r="AF52" s="95"/>
      <c r="AG52" s="95"/>
      <c r="AH52" s="95"/>
      <c r="AI52" s="97">
        <f t="shared" si="5"/>
        <v>0</v>
      </c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>
        <f t="shared" si="6"/>
        <v>0</v>
      </c>
      <c r="AU52" s="97">
        <f t="shared" si="7"/>
        <v>0</v>
      </c>
      <c r="AV52" s="97">
        <f t="shared" si="8"/>
        <v>0</v>
      </c>
      <c r="AW52" s="98">
        <f>INDEX(AA52:BK52,MATCH(INDEX(Data_Shet!B$1:B$27,MATCH(BB$1,Data_Shet!A$1:A$27,0)),$AA$2:$BK$2,0))</f>
        <v>0</v>
      </c>
      <c r="AX52" s="103"/>
      <c r="AY52" s="137"/>
      <c r="AZ52" s="104"/>
      <c r="BA52" s="105">
        <f t="shared" si="9"/>
        <v>0</v>
      </c>
      <c r="BB52" s="105">
        <f t="shared" si="10"/>
        <v>0</v>
      </c>
      <c r="BC52" s="105">
        <f t="shared" si="11"/>
        <v>0</v>
      </c>
      <c r="BD52" s="105">
        <f t="shared" si="12"/>
        <v>0</v>
      </c>
      <c r="BE52" s="100">
        <v>0</v>
      </c>
      <c r="BF52" s="105">
        <f t="shared" si="13"/>
        <v>0</v>
      </c>
      <c r="BG52" s="105">
        <f t="shared" si="14"/>
        <v>0</v>
      </c>
      <c r="BH52" s="105">
        <f t="shared" si="15"/>
        <v>0</v>
      </c>
      <c r="BI52" s="105">
        <f t="shared" si="16"/>
        <v>0</v>
      </c>
      <c r="BJ52" s="105">
        <f t="shared" si="17"/>
        <v>0</v>
      </c>
      <c r="BK52" s="105">
        <f t="shared" si="18"/>
        <v>0</v>
      </c>
      <c r="BL52" s="106"/>
      <c r="BM52" s="107"/>
      <c r="BN52" s="107">
        <f t="shared" si="3"/>
        <v>0</v>
      </c>
      <c r="BO52" s="107">
        <f t="shared" si="4"/>
        <v>0</v>
      </c>
    </row>
    <row r="53" spans="1:67" s="108" customFormat="1" ht="22.5" customHeight="1">
      <c r="A53" s="101"/>
      <c r="B53" s="115"/>
      <c r="C53" s="115"/>
      <c r="D53" s="91"/>
      <c r="E53" s="92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112"/>
      <c r="AB53" s="95"/>
      <c r="AC53" s="95"/>
      <c r="AD53" s="95"/>
      <c r="AE53" s="95"/>
      <c r="AF53" s="95"/>
      <c r="AG53" s="95"/>
      <c r="AH53" s="95"/>
      <c r="AI53" s="97">
        <f t="shared" si="5"/>
        <v>0</v>
      </c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>
        <f t="shared" si="6"/>
        <v>0</v>
      </c>
      <c r="AU53" s="97">
        <f t="shared" si="7"/>
        <v>0</v>
      </c>
      <c r="AV53" s="97">
        <f t="shared" si="8"/>
        <v>0</v>
      </c>
      <c r="AW53" s="98">
        <f>INDEX(AA53:BK53,MATCH(INDEX(Data_Shet!B$1:B$27,MATCH(BB$1,Data_Shet!A$1:A$27,0)),$AA$2:$BK$2,0))</f>
        <v>0</v>
      </c>
      <c r="AX53" s="103"/>
      <c r="AY53" s="92"/>
      <c r="AZ53" s="104"/>
      <c r="BA53" s="105">
        <f t="shared" si="9"/>
        <v>0</v>
      </c>
      <c r="BB53" s="105">
        <f t="shared" si="10"/>
        <v>0</v>
      </c>
      <c r="BC53" s="105">
        <f t="shared" si="11"/>
        <v>0</v>
      </c>
      <c r="BD53" s="105">
        <f t="shared" si="12"/>
        <v>0</v>
      </c>
      <c r="BE53" s="100">
        <v>0</v>
      </c>
      <c r="BF53" s="105">
        <f t="shared" si="13"/>
        <v>0</v>
      </c>
      <c r="BG53" s="105">
        <f t="shared" si="14"/>
        <v>0</v>
      </c>
      <c r="BH53" s="105">
        <f t="shared" si="15"/>
        <v>0</v>
      </c>
      <c r="BI53" s="105">
        <f t="shared" si="16"/>
        <v>0</v>
      </c>
      <c r="BJ53" s="105">
        <f t="shared" si="17"/>
        <v>0</v>
      </c>
      <c r="BK53" s="105">
        <f t="shared" si="18"/>
        <v>0</v>
      </c>
      <c r="BL53" s="106"/>
      <c r="BM53" s="107"/>
      <c r="BN53" s="107">
        <f t="shared" si="3"/>
        <v>0</v>
      </c>
      <c r="BO53" s="107">
        <f t="shared" si="4"/>
        <v>0</v>
      </c>
    </row>
    <row r="54" spans="1:67" s="108" customFormat="1" ht="22.5" customHeight="1">
      <c r="A54" s="101"/>
      <c r="B54" s="115"/>
      <c r="C54" s="115"/>
      <c r="D54" s="91"/>
      <c r="E54" s="92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112"/>
      <c r="AB54" s="95"/>
      <c r="AC54" s="95"/>
      <c r="AD54" s="95"/>
      <c r="AE54" s="95"/>
      <c r="AF54" s="95"/>
      <c r="AG54" s="95"/>
      <c r="AH54" s="95"/>
      <c r="AI54" s="97">
        <f t="shared" si="5"/>
        <v>0</v>
      </c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>
        <f t="shared" si="6"/>
        <v>0</v>
      </c>
      <c r="AU54" s="97">
        <f t="shared" si="7"/>
        <v>0</v>
      </c>
      <c r="AV54" s="97">
        <f t="shared" si="8"/>
        <v>0</v>
      </c>
      <c r="AW54" s="98">
        <f>INDEX(AA54:BK54,MATCH(INDEX(Data_Shet!B$1:B$27,MATCH(BB$1,Data_Shet!A$1:A$27,0)),$AA$2:$BK$2,0))</f>
        <v>0</v>
      </c>
      <c r="AX54" s="103"/>
      <c r="AY54" s="92"/>
      <c r="AZ54" s="104"/>
      <c r="BA54" s="105">
        <f t="shared" si="9"/>
        <v>0</v>
      </c>
      <c r="BB54" s="105">
        <f t="shared" si="10"/>
        <v>0</v>
      </c>
      <c r="BC54" s="105">
        <f t="shared" si="11"/>
        <v>0</v>
      </c>
      <c r="BD54" s="105">
        <f t="shared" si="12"/>
        <v>0</v>
      </c>
      <c r="BE54" s="100">
        <v>0</v>
      </c>
      <c r="BF54" s="105">
        <f t="shared" si="13"/>
        <v>0</v>
      </c>
      <c r="BG54" s="105">
        <f t="shared" si="14"/>
        <v>0</v>
      </c>
      <c r="BH54" s="105">
        <f t="shared" si="15"/>
        <v>0</v>
      </c>
      <c r="BI54" s="105">
        <f t="shared" si="16"/>
        <v>0</v>
      </c>
      <c r="BJ54" s="105">
        <f t="shared" si="17"/>
        <v>0</v>
      </c>
      <c r="BK54" s="105">
        <f t="shared" si="18"/>
        <v>0</v>
      </c>
      <c r="BL54" s="106"/>
      <c r="BM54" s="107"/>
      <c r="BN54" s="107">
        <f t="shared" si="3"/>
        <v>0</v>
      </c>
      <c r="BO54" s="107">
        <f t="shared" si="4"/>
        <v>0</v>
      </c>
    </row>
    <row r="55" spans="1:67" s="108" customFormat="1" ht="22.5" customHeight="1">
      <c r="A55" s="101"/>
      <c r="B55" s="115"/>
      <c r="C55" s="115"/>
      <c r="D55" s="91"/>
      <c r="E55" s="92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112"/>
      <c r="AB55" s="95"/>
      <c r="AC55" s="95"/>
      <c r="AD55" s="95"/>
      <c r="AE55" s="95"/>
      <c r="AF55" s="95"/>
      <c r="AG55" s="95"/>
      <c r="AH55" s="95"/>
      <c r="AI55" s="97">
        <f t="shared" si="5"/>
        <v>0</v>
      </c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>
        <f t="shared" si="6"/>
        <v>0</v>
      </c>
      <c r="AU55" s="97">
        <f t="shared" si="7"/>
        <v>0</v>
      </c>
      <c r="AV55" s="97">
        <f t="shared" si="8"/>
        <v>0</v>
      </c>
      <c r="AW55" s="98">
        <f>INDEX(AA55:BK55,MATCH(INDEX(Data_Shet!B$1:B$27,MATCH(BB$1,Data_Shet!A$1:A$27,0)),$AA$2:$BK$2,0))</f>
        <v>0</v>
      </c>
      <c r="AX55" s="103"/>
      <c r="AY55" s="92"/>
      <c r="AZ55" s="104"/>
      <c r="BA55" s="105">
        <f t="shared" si="9"/>
        <v>0</v>
      </c>
      <c r="BB55" s="105">
        <f t="shared" si="10"/>
        <v>0</v>
      </c>
      <c r="BC55" s="105">
        <f t="shared" si="11"/>
        <v>0</v>
      </c>
      <c r="BD55" s="105">
        <f t="shared" si="12"/>
        <v>0</v>
      </c>
      <c r="BE55" s="100">
        <v>0</v>
      </c>
      <c r="BF55" s="105">
        <f t="shared" si="13"/>
        <v>0</v>
      </c>
      <c r="BG55" s="105">
        <f t="shared" si="14"/>
        <v>0</v>
      </c>
      <c r="BH55" s="105">
        <f t="shared" si="15"/>
        <v>0</v>
      </c>
      <c r="BI55" s="105">
        <f t="shared" si="16"/>
        <v>0</v>
      </c>
      <c r="BJ55" s="105">
        <f t="shared" si="17"/>
        <v>0</v>
      </c>
      <c r="BK55" s="105">
        <f t="shared" si="18"/>
        <v>0</v>
      </c>
      <c r="BL55" s="106"/>
      <c r="BM55" s="107"/>
      <c r="BN55" s="107">
        <f t="shared" si="3"/>
        <v>0</v>
      </c>
      <c r="BO55" s="107">
        <f t="shared" si="4"/>
        <v>0</v>
      </c>
    </row>
    <row r="56" spans="1:67" s="108" customFormat="1" ht="22.5" customHeight="1">
      <c r="A56" s="101"/>
      <c r="B56" s="115"/>
      <c r="C56" s="115"/>
      <c r="D56" s="91"/>
      <c r="E56" s="92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112"/>
      <c r="AB56" s="95"/>
      <c r="AC56" s="95"/>
      <c r="AD56" s="95"/>
      <c r="AE56" s="95"/>
      <c r="AF56" s="95"/>
      <c r="AG56" s="95"/>
      <c r="AH56" s="95"/>
      <c r="AI56" s="97">
        <f t="shared" si="5"/>
        <v>0</v>
      </c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>
        <f t="shared" si="6"/>
        <v>0</v>
      </c>
      <c r="AU56" s="97">
        <f t="shared" si="7"/>
        <v>0</v>
      </c>
      <c r="AV56" s="97">
        <f t="shared" si="8"/>
        <v>0</v>
      </c>
      <c r="AW56" s="98">
        <f>INDEX(AA56:BK56,MATCH(INDEX(Data_Shet!B$1:B$27,MATCH(BB$1,Data_Shet!A$1:A$27,0)),$AA$2:$BK$2,0))</f>
        <v>0</v>
      </c>
      <c r="AX56" s="103"/>
      <c r="AY56" s="92"/>
      <c r="AZ56" s="104"/>
      <c r="BA56" s="105">
        <f t="shared" si="9"/>
        <v>0</v>
      </c>
      <c r="BB56" s="105">
        <f t="shared" si="10"/>
        <v>0</v>
      </c>
      <c r="BC56" s="105">
        <f t="shared" si="11"/>
        <v>0</v>
      </c>
      <c r="BD56" s="105">
        <f t="shared" si="12"/>
        <v>0</v>
      </c>
      <c r="BE56" s="100">
        <v>0</v>
      </c>
      <c r="BF56" s="105">
        <f t="shared" si="13"/>
        <v>0</v>
      </c>
      <c r="BG56" s="105">
        <f t="shared" si="14"/>
        <v>0</v>
      </c>
      <c r="BH56" s="105">
        <f t="shared" si="15"/>
        <v>0</v>
      </c>
      <c r="BI56" s="105">
        <f t="shared" si="16"/>
        <v>0</v>
      </c>
      <c r="BJ56" s="105">
        <f t="shared" si="17"/>
        <v>0</v>
      </c>
      <c r="BK56" s="105">
        <f t="shared" si="18"/>
        <v>0</v>
      </c>
      <c r="BL56" s="106"/>
      <c r="BM56" s="107"/>
      <c r="BN56" s="107">
        <f t="shared" si="3"/>
        <v>0</v>
      </c>
      <c r="BO56" s="107">
        <f t="shared" si="4"/>
        <v>0</v>
      </c>
    </row>
    <row r="57" spans="1:67" s="108" customFormat="1" ht="22.5" customHeight="1">
      <c r="A57" s="101"/>
      <c r="B57" s="115"/>
      <c r="C57" s="115"/>
      <c r="D57" s="91"/>
      <c r="E57" s="92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112"/>
      <c r="AB57" s="95"/>
      <c r="AC57" s="95"/>
      <c r="AD57" s="95"/>
      <c r="AE57" s="95"/>
      <c r="AF57" s="95"/>
      <c r="AG57" s="95"/>
      <c r="AH57" s="95"/>
      <c r="AI57" s="97">
        <f t="shared" si="5"/>
        <v>0</v>
      </c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>
        <f t="shared" si="6"/>
        <v>0</v>
      </c>
      <c r="AU57" s="97">
        <f t="shared" si="7"/>
        <v>0</v>
      </c>
      <c r="AV57" s="97">
        <f t="shared" si="8"/>
        <v>0</v>
      </c>
      <c r="AW57" s="98">
        <f>INDEX(AA57:BK57,MATCH(INDEX(Data_Shet!B$1:B$27,MATCH(BB$1,Data_Shet!A$1:A$27,0)),$AA$2:$BK$2,0))</f>
        <v>0</v>
      </c>
      <c r="AX57" s="103"/>
      <c r="AY57" s="92"/>
      <c r="AZ57" s="104"/>
      <c r="BA57" s="105">
        <f t="shared" si="9"/>
        <v>0</v>
      </c>
      <c r="BB57" s="105">
        <f t="shared" si="10"/>
        <v>0</v>
      </c>
      <c r="BC57" s="105">
        <f t="shared" si="11"/>
        <v>0</v>
      </c>
      <c r="BD57" s="105">
        <f t="shared" si="12"/>
        <v>0</v>
      </c>
      <c r="BE57" s="100">
        <v>0</v>
      </c>
      <c r="BF57" s="105">
        <f t="shared" si="13"/>
        <v>0</v>
      </c>
      <c r="BG57" s="105">
        <f t="shared" si="14"/>
        <v>0</v>
      </c>
      <c r="BH57" s="105">
        <f t="shared" si="15"/>
        <v>0</v>
      </c>
      <c r="BI57" s="105">
        <f t="shared" si="16"/>
        <v>0</v>
      </c>
      <c r="BJ57" s="105">
        <f t="shared" si="17"/>
        <v>0</v>
      </c>
      <c r="BK57" s="105">
        <f t="shared" si="18"/>
        <v>0</v>
      </c>
      <c r="BL57" s="106"/>
      <c r="BM57" s="107"/>
      <c r="BN57" s="107">
        <f t="shared" si="3"/>
        <v>0</v>
      </c>
      <c r="BO57" s="107">
        <f t="shared" si="4"/>
        <v>0</v>
      </c>
    </row>
  </sheetData>
  <autoFilter ref="D5:AX57"/>
  <mergeCells count="23">
    <mergeCell ref="BD3:BF3"/>
    <mergeCell ref="BG3:BH3"/>
    <mergeCell ref="AW3:AW4"/>
    <mergeCell ref="AX3:AX4"/>
    <mergeCell ref="A5:C5"/>
    <mergeCell ref="AY3:AY4"/>
    <mergeCell ref="BA3:BC3"/>
    <mergeCell ref="A1:D1"/>
    <mergeCell ref="BC1:BK1"/>
    <mergeCell ref="BM1:BO1"/>
    <mergeCell ref="A3:A4"/>
    <mergeCell ref="B3:C3"/>
    <mergeCell ref="D3:D4"/>
    <mergeCell ref="E3:E4"/>
    <mergeCell ref="AA3:AC3"/>
    <mergeCell ref="AD3:AF3"/>
    <mergeCell ref="AG3:AI3"/>
    <mergeCell ref="BI3:BK3"/>
    <mergeCell ref="BM3:BO3"/>
    <mergeCell ref="AJ3:AS3"/>
    <mergeCell ref="AT3:AT4"/>
    <mergeCell ref="AU3:AU4"/>
    <mergeCell ref="AV3:AV4"/>
  </mergeCells>
  <phoneticPr fontId="1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60" fitToHeight="0" orientation="portrait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Data_Shet!$A$1:$A$27</xm:f>
          </x14:formula1>
          <xm:sqref>BB1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BO57"/>
  <sheetViews>
    <sheetView showGridLines="0" showZeros="0" view="pageBreakPreview" zoomScaleNormal="100" zoomScaleSheetLayoutView="100" workbookViewId="0">
      <pane xSplit="29" ySplit="5" topLeftCell="AD6" activePane="bottomRight" state="frozen"/>
      <selection activeCell="N12" sqref="N12"/>
      <selection pane="topRight" activeCell="N12" sqref="N12"/>
      <selection pane="bottomLeft" activeCell="N12" sqref="N12"/>
      <selection pane="bottomRight" activeCell="A2" sqref="A2"/>
    </sheetView>
  </sheetViews>
  <sheetFormatPr defaultRowHeight="22.5" customHeight="1" outlineLevelCol="1"/>
  <cols>
    <col min="1" max="1" width="4.33203125" style="75" customWidth="1"/>
    <col min="2" max="3" width="10.77734375" style="75" customWidth="1"/>
    <col min="4" max="4" width="6.77734375" style="75" customWidth="1"/>
    <col min="5" max="5" width="6.5546875" style="75" customWidth="1"/>
    <col min="6" max="26" width="6.5546875" style="75" hidden="1" customWidth="1"/>
    <col min="27" max="28" width="6.5546875" style="75" customWidth="1"/>
    <col min="29" max="34" width="6.5546875" style="138" customWidth="1"/>
    <col min="35" max="35" width="6.5546875" style="75" customWidth="1"/>
    <col min="36" max="45" width="6.5546875" style="75" hidden="1" customWidth="1" outlineLevel="1"/>
    <col min="46" max="46" width="6.5546875" style="75" customWidth="1" collapsed="1"/>
    <col min="47" max="49" width="6.5546875" style="75" customWidth="1"/>
    <col min="50" max="50" width="6.5546875" style="68" customWidth="1"/>
    <col min="51" max="51" width="6.5546875" style="139" customWidth="1"/>
    <col min="52" max="52" width="1.21875" style="140" customWidth="1"/>
    <col min="53" max="63" width="7.21875" style="75" customWidth="1"/>
    <col min="64" max="64" width="1.21875" style="75" customWidth="1"/>
    <col min="65" max="67" width="7.44140625" style="75" customWidth="1"/>
    <col min="68" max="16384" width="8.88671875" style="75"/>
  </cols>
  <sheetData>
    <row r="1" spans="1:67" s="67" customFormat="1" ht="22.5" customHeight="1">
      <c r="A1" s="189" t="s">
        <v>210</v>
      </c>
      <c r="B1" s="189"/>
      <c r="C1" s="189"/>
      <c r="D1" s="18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60"/>
      <c r="AD1" s="60"/>
      <c r="AE1" s="60"/>
      <c r="AF1" s="60"/>
      <c r="AG1" s="60"/>
      <c r="AH1" s="60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61"/>
      <c r="AY1" s="62" t="s">
        <v>137</v>
      </c>
      <c r="AZ1" s="63"/>
      <c r="BA1" s="64" t="s">
        <v>138</v>
      </c>
      <c r="BB1" s="65" t="str">
        <f>[1]내역_내역서적용수량!$H$2</f>
        <v>금차수량</v>
      </c>
      <c r="BC1" s="190" t="s">
        <v>139</v>
      </c>
      <c r="BD1" s="191"/>
      <c r="BE1" s="191"/>
      <c r="BF1" s="191"/>
      <c r="BG1" s="191"/>
      <c r="BH1" s="191"/>
      <c r="BI1" s="191"/>
      <c r="BJ1" s="191"/>
      <c r="BK1" s="192"/>
      <c r="BL1" s="66"/>
      <c r="BM1" s="190" t="s">
        <v>140</v>
      </c>
      <c r="BN1" s="191"/>
      <c r="BO1" s="192"/>
    </row>
    <row r="2" spans="1:67" s="68" customFormat="1" ht="11.25" customHeight="1">
      <c r="AA2" s="69">
        <v>1</v>
      </c>
      <c r="AB2" s="69">
        <v>2</v>
      </c>
      <c r="AC2" s="69">
        <v>3</v>
      </c>
      <c r="AD2" s="69">
        <v>4</v>
      </c>
      <c r="AE2" s="69">
        <v>5</v>
      </c>
      <c r="AF2" s="69">
        <v>6</v>
      </c>
      <c r="AG2" s="69"/>
      <c r="AH2" s="69"/>
      <c r="AI2" s="69">
        <v>7</v>
      </c>
      <c r="AJ2" s="69">
        <v>8</v>
      </c>
      <c r="AK2" s="69">
        <v>9</v>
      </c>
      <c r="AL2" s="69">
        <v>10</v>
      </c>
      <c r="AM2" s="69">
        <v>11</v>
      </c>
      <c r="AN2" s="69">
        <v>12</v>
      </c>
      <c r="AO2" s="69">
        <v>13</v>
      </c>
      <c r="AP2" s="69">
        <v>14</v>
      </c>
      <c r="AQ2" s="69">
        <v>15</v>
      </c>
      <c r="AR2" s="69">
        <v>16</v>
      </c>
      <c r="AS2" s="69">
        <v>17</v>
      </c>
      <c r="AT2" s="69">
        <v>18</v>
      </c>
      <c r="AU2" s="69">
        <v>19</v>
      </c>
      <c r="AV2" s="69">
        <v>20</v>
      </c>
      <c r="AW2" s="69"/>
      <c r="AX2" s="69">
        <v>21</v>
      </c>
      <c r="AY2" s="69"/>
      <c r="AZ2" s="70"/>
      <c r="BA2" s="71"/>
      <c r="BB2" s="71"/>
      <c r="BC2" s="71"/>
      <c r="BD2" s="70"/>
      <c r="BE2" s="70">
        <v>22</v>
      </c>
      <c r="BF2" s="70">
        <v>23</v>
      </c>
      <c r="BG2" s="70">
        <v>24</v>
      </c>
      <c r="BH2" s="70">
        <v>25</v>
      </c>
      <c r="BI2" s="70"/>
      <c r="BJ2" s="70">
        <v>26</v>
      </c>
      <c r="BK2" s="70">
        <v>27</v>
      </c>
      <c r="BL2" s="72"/>
      <c r="BM2" s="70"/>
      <c r="BN2" s="70"/>
      <c r="BO2" s="70"/>
    </row>
    <row r="3" spans="1:67" ht="22.5" customHeight="1">
      <c r="A3" s="193" t="s">
        <v>141</v>
      </c>
      <c r="B3" s="193" t="s">
        <v>142</v>
      </c>
      <c r="C3" s="194"/>
      <c r="D3" s="193" t="s">
        <v>143</v>
      </c>
      <c r="E3" s="193" t="s">
        <v>144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193" t="s">
        <v>145</v>
      </c>
      <c r="AB3" s="193"/>
      <c r="AC3" s="193"/>
      <c r="AD3" s="193" t="s">
        <v>146</v>
      </c>
      <c r="AE3" s="193"/>
      <c r="AF3" s="193"/>
      <c r="AG3" s="193" t="s">
        <v>147</v>
      </c>
      <c r="AH3" s="193"/>
      <c r="AI3" s="193"/>
      <c r="AJ3" s="198" t="s">
        <v>148</v>
      </c>
      <c r="AK3" s="199"/>
      <c r="AL3" s="199"/>
      <c r="AM3" s="199"/>
      <c r="AN3" s="199"/>
      <c r="AO3" s="199"/>
      <c r="AP3" s="199"/>
      <c r="AQ3" s="199"/>
      <c r="AR3" s="199"/>
      <c r="AS3" s="200"/>
      <c r="AT3" s="201" t="s">
        <v>127</v>
      </c>
      <c r="AU3" s="201" t="s">
        <v>149</v>
      </c>
      <c r="AV3" s="201" t="s">
        <v>129</v>
      </c>
      <c r="AW3" s="201" t="s">
        <v>150</v>
      </c>
      <c r="AX3" s="203" t="s">
        <v>151</v>
      </c>
      <c r="AY3" s="193" t="s">
        <v>152</v>
      </c>
      <c r="AZ3" s="63"/>
      <c r="BA3" s="195" t="s">
        <v>153</v>
      </c>
      <c r="BB3" s="196"/>
      <c r="BC3" s="197"/>
      <c r="BD3" s="195" t="s">
        <v>154</v>
      </c>
      <c r="BE3" s="196"/>
      <c r="BF3" s="197"/>
      <c r="BG3" s="195" t="s">
        <v>155</v>
      </c>
      <c r="BH3" s="197"/>
      <c r="BI3" s="195" t="s">
        <v>156</v>
      </c>
      <c r="BJ3" s="196"/>
      <c r="BK3" s="197"/>
      <c r="BL3" s="74"/>
      <c r="BM3" s="195" t="s">
        <v>140</v>
      </c>
      <c r="BN3" s="196"/>
      <c r="BO3" s="197"/>
    </row>
    <row r="4" spans="1:67" ht="22.5" customHeight="1">
      <c r="A4" s="193"/>
      <c r="B4" s="76" t="s">
        <v>157</v>
      </c>
      <c r="C4" s="76" t="s">
        <v>158</v>
      </c>
      <c r="D4" s="193"/>
      <c r="E4" s="194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3" t="s">
        <v>159</v>
      </c>
      <c r="AB4" s="73" t="s">
        <v>160</v>
      </c>
      <c r="AC4" s="73" t="s">
        <v>161</v>
      </c>
      <c r="AD4" s="73" t="s">
        <v>159</v>
      </c>
      <c r="AE4" s="73" t="s">
        <v>160</v>
      </c>
      <c r="AF4" s="73" t="s">
        <v>161</v>
      </c>
      <c r="AG4" s="73" t="s">
        <v>162</v>
      </c>
      <c r="AH4" s="73" t="s">
        <v>130</v>
      </c>
      <c r="AI4" s="78" t="s">
        <v>163</v>
      </c>
      <c r="AJ4" s="79" t="s">
        <v>164</v>
      </c>
      <c r="AK4" s="79" t="s">
        <v>165</v>
      </c>
      <c r="AL4" s="79" t="s">
        <v>166</v>
      </c>
      <c r="AM4" s="79" t="s">
        <v>167</v>
      </c>
      <c r="AN4" s="79" t="s">
        <v>168</v>
      </c>
      <c r="AO4" s="79" t="s">
        <v>169</v>
      </c>
      <c r="AP4" s="79" t="s">
        <v>170</v>
      </c>
      <c r="AQ4" s="79" t="s">
        <v>171</v>
      </c>
      <c r="AR4" s="79" t="s">
        <v>172</v>
      </c>
      <c r="AS4" s="79" t="s">
        <v>173</v>
      </c>
      <c r="AT4" s="202"/>
      <c r="AU4" s="202"/>
      <c r="AV4" s="202"/>
      <c r="AW4" s="202"/>
      <c r="AX4" s="204"/>
      <c r="AY4" s="193"/>
      <c r="AZ4" s="80"/>
      <c r="BA4" s="81" t="s">
        <v>174</v>
      </c>
      <c r="BB4" s="81" t="s">
        <v>175</v>
      </c>
      <c r="BC4" s="81" t="s">
        <v>176</v>
      </c>
      <c r="BD4" s="81" t="s">
        <v>174</v>
      </c>
      <c r="BE4" s="81" t="s">
        <v>175</v>
      </c>
      <c r="BF4" s="81" t="s">
        <v>176</v>
      </c>
      <c r="BG4" s="81" t="s">
        <v>175</v>
      </c>
      <c r="BH4" s="81" t="s">
        <v>176</v>
      </c>
      <c r="BI4" s="81" t="s">
        <v>174</v>
      </c>
      <c r="BJ4" s="81" t="s">
        <v>175</v>
      </c>
      <c r="BK4" s="81" t="s">
        <v>177</v>
      </c>
      <c r="BL4" s="74"/>
      <c r="BM4" s="81"/>
      <c r="BN4" s="81" t="s">
        <v>175</v>
      </c>
      <c r="BO4" s="81" t="s">
        <v>176</v>
      </c>
    </row>
    <row r="5" spans="1:67" ht="22.5" customHeight="1">
      <c r="A5" s="205" t="s">
        <v>178</v>
      </c>
      <c r="B5" s="206"/>
      <c r="C5" s="206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4">
        <f t="shared" ref="AA5:AF5" si="0">SUM(AA6:AA57)</f>
        <v>107</v>
      </c>
      <c r="AB5" s="84">
        <f t="shared" si="0"/>
        <v>107</v>
      </c>
      <c r="AC5" s="84">
        <f t="shared" si="0"/>
        <v>107</v>
      </c>
      <c r="AD5" s="84">
        <f t="shared" si="0"/>
        <v>107</v>
      </c>
      <c r="AE5" s="84">
        <f t="shared" si="0"/>
        <v>107</v>
      </c>
      <c r="AF5" s="84">
        <f t="shared" si="0"/>
        <v>107</v>
      </c>
      <c r="AG5" s="84"/>
      <c r="AH5" s="84"/>
      <c r="AI5" s="84">
        <f t="shared" ref="AI5:AX5" si="1">SUM(AI6:AI57)</f>
        <v>0</v>
      </c>
      <c r="AJ5" s="84">
        <f t="shared" si="1"/>
        <v>0</v>
      </c>
      <c r="AK5" s="84">
        <f t="shared" si="1"/>
        <v>0</v>
      </c>
      <c r="AL5" s="84">
        <f t="shared" si="1"/>
        <v>0</v>
      </c>
      <c r="AM5" s="84">
        <f t="shared" si="1"/>
        <v>0</v>
      </c>
      <c r="AN5" s="84">
        <f t="shared" si="1"/>
        <v>0</v>
      </c>
      <c r="AO5" s="84">
        <f t="shared" si="1"/>
        <v>0</v>
      </c>
      <c r="AP5" s="84">
        <f t="shared" si="1"/>
        <v>0</v>
      </c>
      <c r="AQ5" s="84">
        <f t="shared" si="1"/>
        <v>0</v>
      </c>
      <c r="AR5" s="84">
        <f t="shared" si="1"/>
        <v>0</v>
      </c>
      <c r="AS5" s="84">
        <f t="shared" si="1"/>
        <v>0</v>
      </c>
      <c r="AT5" s="84">
        <f t="shared" si="1"/>
        <v>0</v>
      </c>
      <c r="AU5" s="84">
        <f t="shared" si="1"/>
        <v>107</v>
      </c>
      <c r="AV5" s="84">
        <f t="shared" si="1"/>
        <v>0</v>
      </c>
      <c r="AW5" s="84">
        <f t="shared" si="1"/>
        <v>107</v>
      </c>
      <c r="AX5" s="84">
        <f t="shared" si="1"/>
        <v>0</v>
      </c>
      <c r="AY5" s="85"/>
      <c r="AZ5" s="86"/>
      <c r="BA5" s="84">
        <f t="shared" ref="BA5:BK5" si="2">SUM(BA6:BA57)</f>
        <v>0</v>
      </c>
      <c r="BB5" s="84">
        <f t="shared" si="2"/>
        <v>107</v>
      </c>
      <c r="BC5" s="84">
        <f t="shared" si="2"/>
        <v>107</v>
      </c>
      <c r="BD5" s="84">
        <f t="shared" si="2"/>
        <v>0</v>
      </c>
      <c r="BE5" s="84">
        <f t="shared" si="2"/>
        <v>0</v>
      </c>
      <c r="BF5" s="84">
        <f t="shared" si="2"/>
        <v>0</v>
      </c>
      <c r="BG5" s="84">
        <f t="shared" si="2"/>
        <v>0</v>
      </c>
      <c r="BH5" s="84">
        <f t="shared" si="2"/>
        <v>0</v>
      </c>
      <c r="BI5" s="84">
        <f t="shared" si="2"/>
        <v>0</v>
      </c>
      <c r="BJ5" s="84">
        <f t="shared" si="2"/>
        <v>0</v>
      </c>
      <c r="BK5" s="84">
        <f t="shared" si="2"/>
        <v>0</v>
      </c>
      <c r="BL5" s="87"/>
      <c r="BM5" s="88"/>
      <c r="BN5" s="88">
        <f t="shared" ref="BN5:BN57" si="3">+IFERROR(BJ5/BB5,)</f>
        <v>0</v>
      </c>
      <c r="BO5" s="88">
        <f t="shared" ref="BO5:BO57" si="4">IFERROR(BK5/AC5,)</f>
        <v>0</v>
      </c>
    </row>
    <row r="6" spans="1:67" ht="22.5" customHeight="1">
      <c r="A6" s="81">
        <v>1</v>
      </c>
      <c r="B6" s="89">
        <v>2330</v>
      </c>
      <c r="C6" s="90">
        <v>2337</v>
      </c>
      <c r="D6" s="91" t="s">
        <v>179</v>
      </c>
      <c r="E6" s="9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>
        <v>12</v>
      </c>
      <c r="AB6" s="94">
        <v>12</v>
      </c>
      <c r="AC6" s="94">
        <v>12</v>
      </c>
      <c r="AD6" s="95">
        <v>12</v>
      </c>
      <c r="AE6" s="95">
        <v>12</v>
      </c>
      <c r="AF6" s="95">
        <v>12</v>
      </c>
      <c r="AG6" s="95"/>
      <c r="AH6" s="95"/>
      <c r="AI6" s="96">
        <f t="shared" ref="AI6:AI57" si="5">IF(AG6+AH6&gt;AC6,AC6,AG6+AH6)</f>
        <v>0</v>
      </c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>
        <f t="shared" ref="AT6:AT57" si="6">SUM(AJ6:AS6)</f>
        <v>0</v>
      </c>
      <c r="AU6" s="97">
        <f t="shared" ref="AU6:AU57" si="7">+AT6+AF6</f>
        <v>12</v>
      </c>
      <c r="AV6" s="97">
        <f t="shared" ref="AV6:AV57" si="8">+AC6-AU6</f>
        <v>0</v>
      </c>
      <c r="AW6" s="98">
        <f>INDEX(AA6:BK6,MATCH(INDEX(Data_Shet!B$1:B$27,MATCH(BB$1,Data_Shet!A$1:A$27,0)),$AA$2:$BK$2,0))</f>
        <v>12</v>
      </c>
      <c r="AX6" s="99"/>
      <c r="AY6" s="92"/>
      <c r="AZ6" s="80"/>
      <c r="BA6" s="100">
        <f t="shared" ref="BA6:BA57" si="9">+AT6</f>
        <v>0</v>
      </c>
      <c r="BB6" s="100">
        <f t="shared" ref="BB6:BB57" si="10">+AF6</f>
        <v>12</v>
      </c>
      <c r="BC6" s="100">
        <f t="shared" ref="BC6:BC57" si="11">+BA6+BB6</f>
        <v>12</v>
      </c>
      <c r="BD6" s="100">
        <f t="shared" ref="BD6:BD57" si="12">+BA6</f>
        <v>0</v>
      </c>
      <c r="BE6" s="100">
        <v>0</v>
      </c>
      <c r="BF6" s="100">
        <f t="shared" ref="BF6:BF57" si="13">+BD6+BE6</f>
        <v>0</v>
      </c>
      <c r="BG6" s="100">
        <f t="shared" ref="BG6:BG57" si="14">IF(BJ6-BE6&lt;0,0,BJ6-BE6)</f>
        <v>0</v>
      </c>
      <c r="BH6" s="100">
        <f t="shared" ref="BH6:BH57" si="15">+BG6</f>
        <v>0</v>
      </c>
      <c r="BI6" s="100">
        <f t="shared" ref="BI6:BI57" si="16">+BD6</f>
        <v>0</v>
      </c>
      <c r="BJ6" s="100">
        <f t="shared" ref="BJ6:BJ57" si="17">IF(AI6-AT6&lt;0,0,AI6-AT6)</f>
        <v>0</v>
      </c>
      <c r="BK6" s="100">
        <f t="shared" ref="BK6:BK57" si="18">+BI6+BJ6</f>
        <v>0</v>
      </c>
      <c r="BL6" s="87"/>
      <c r="BM6" s="88"/>
      <c r="BN6" s="88">
        <f t="shared" si="3"/>
        <v>0</v>
      </c>
      <c r="BO6" s="88">
        <f t="shared" si="4"/>
        <v>0</v>
      </c>
    </row>
    <row r="7" spans="1:67" s="108" customFormat="1" ht="22.5" customHeight="1">
      <c r="A7" s="101">
        <v>2</v>
      </c>
      <c r="B7" s="102">
        <v>2342</v>
      </c>
      <c r="C7" s="90">
        <v>2360</v>
      </c>
      <c r="D7" s="91" t="s">
        <v>180</v>
      </c>
      <c r="E7" s="92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4"/>
      <c r="AB7" s="94"/>
      <c r="AC7" s="94"/>
      <c r="AD7" s="95"/>
      <c r="AE7" s="95"/>
      <c r="AF7" s="95"/>
      <c r="AG7" s="95"/>
      <c r="AH7" s="95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8"/>
      <c r="AX7" s="103"/>
      <c r="AY7" s="92"/>
      <c r="AZ7" s="104"/>
      <c r="BA7" s="105">
        <f t="shared" si="9"/>
        <v>0</v>
      </c>
      <c r="BB7" s="105">
        <f t="shared" si="10"/>
        <v>0</v>
      </c>
      <c r="BC7" s="105">
        <f t="shared" si="11"/>
        <v>0</v>
      </c>
      <c r="BD7" s="105">
        <f t="shared" si="12"/>
        <v>0</v>
      </c>
      <c r="BE7" s="100">
        <v>0</v>
      </c>
      <c r="BF7" s="105">
        <f t="shared" si="13"/>
        <v>0</v>
      </c>
      <c r="BG7" s="105">
        <f t="shared" si="14"/>
        <v>0</v>
      </c>
      <c r="BH7" s="105">
        <f t="shared" si="15"/>
        <v>0</v>
      </c>
      <c r="BI7" s="105">
        <f t="shared" si="16"/>
        <v>0</v>
      </c>
      <c r="BJ7" s="105">
        <f t="shared" si="17"/>
        <v>0</v>
      </c>
      <c r="BK7" s="105">
        <f t="shared" si="18"/>
        <v>0</v>
      </c>
      <c r="BL7" s="106"/>
      <c r="BM7" s="107"/>
      <c r="BN7" s="107">
        <f t="shared" si="3"/>
        <v>0</v>
      </c>
      <c r="BO7" s="107">
        <f t="shared" si="4"/>
        <v>0</v>
      </c>
    </row>
    <row r="8" spans="1:67" s="108" customFormat="1" ht="22.5" customHeight="1">
      <c r="A8" s="101">
        <v>3</v>
      </c>
      <c r="B8" s="102">
        <v>2400</v>
      </c>
      <c r="C8" s="90"/>
      <c r="D8" s="91" t="s">
        <v>180</v>
      </c>
      <c r="E8" s="92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4"/>
      <c r="AB8" s="94"/>
      <c r="AC8" s="94"/>
      <c r="AD8" s="95">
        <v>0</v>
      </c>
      <c r="AE8" s="95">
        <v>0</v>
      </c>
      <c r="AF8" s="95">
        <v>0</v>
      </c>
      <c r="AG8" s="95"/>
      <c r="AH8" s="95"/>
      <c r="AI8" s="97">
        <f t="shared" si="5"/>
        <v>0</v>
      </c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>
        <f t="shared" si="6"/>
        <v>0</v>
      </c>
      <c r="AU8" s="97">
        <f t="shared" si="7"/>
        <v>0</v>
      </c>
      <c r="AV8" s="97">
        <f t="shared" si="8"/>
        <v>0</v>
      </c>
      <c r="AW8" s="98">
        <f>INDEX(AA8:BK8,MATCH(INDEX(Data_Shet!B$1:B$27,MATCH(BB$1,Data_Shet!A$1:A$27,0)),$AA$2:$BK$2,0))</f>
        <v>0</v>
      </c>
      <c r="AX8" s="103"/>
      <c r="AY8" s="92"/>
      <c r="AZ8" s="104"/>
      <c r="BA8" s="105">
        <f t="shared" si="9"/>
        <v>0</v>
      </c>
      <c r="BB8" s="105">
        <f t="shared" si="10"/>
        <v>0</v>
      </c>
      <c r="BC8" s="105">
        <f t="shared" si="11"/>
        <v>0</v>
      </c>
      <c r="BD8" s="105">
        <f t="shared" si="12"/>
        <v>0</v>
      </c>
      <c r="BE8" s="100">
        <v>0</v>
      </c>
      <c r="BF8" s="105">
        <f t="shared" si="13"/>
        <v>0</v>
      </c>
      <c r="BG8" s="105">
        <f t="shared" si="14"/>
        <v>0</v>
      </c>
      <c r="BH8" s="105">
        <f t="shared" si="15"/>
        <v>0</v>
      </c>
      <c r="BI8" s="105">
        <f t="shared" si="16"/>
        <v>0</v>
      </c>
      <c r="BJ8" s="105">
        <f t="shared" si="17"/>
        <v>0</v>
      </c>
      <c r="BK8" s="105">
        <f t="shared" si="18"/>
        <v>0</v>
      </c>
      <c r="BL8" s="106"/>
      <c r="BM8" s="107"/>
      <c r="BN8" s="107">
        <f t="shared" si="3"/>
        <v>0</v>
      </c>
      <c r="BO8" s="107">
        <f t="shared" si="4"/>
        <v>0</v>
      </c>
    </row>
    <row r="9" spans="1:67" s="108" customFormat="1" ht="22.5" customHeight="1">
      <c r="A9" s="101">
        <v>4</v>
      </c>
      <c r="B9" s="90">
        <v>2428</v>
      </c>
      <c r="C9" s="90">
        <v>2446</v>
      </c>
      <c r="D9" s="91" t="s">
        <v>180</v>
      </c>
      <c r="E9" s="92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4">
        <v>30</v>
      </c>
      <c r="AB9" s="94">
        <v>30</v>
      </c>
      <c r="AC9" s="94">
        <v>30</v>
      </c>
      <c r="AD9" s="95">
        <v>30</v>
      </c>
      <c r="AE9" s="95">
        <v>30</v>
      </c>
      <c r="AF9" s="95">
        <v>30</v>
      </c>
      <c r="AG9" s="95"/>
      <c r="AH9" s="95"/>
      <c r="AI9" s="97">
        <f t="shared" si="5"/>
        <v>0</v>
      </c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>
        <f t="shared" si="6"/>
        <v>0</v>
      </c>
      <c r="AU9" s="97">
        <f t="shared" si="7"/>
        <v>30</v>
      </c>
      <c r="AV9" s="97">
        <f t="shared" si="8"/>
        <v>0</v>
      </c>
      <c r="AW9" s="98">
        <f>INDEX(AA9:BK9,MATCH(INDEX(Data_Shet!B$1:B$27,MATCH(BB$1,Data_Shet!A$1:A$27,0)),$AA$2:$BK$2,0))</f>
        <v>30</v>
      </c>
      <c r="AX9" s="103"/>
      <c r="AY9" s="92"/>
      <c r="AZ9" s="104"/>
      <c r="BA9" s="105">
        <f t="shared" si="9"/>
        <v>0</v>
      </c>
      <c r="BB9" s="105">
        <f t="shared" si="10"/>
        <v>30</v>
      </c>
      <c r="BC9" s="105">
        <f t="shared" si="11"/>
        <v>30</v>
      </c>
      <c r="BD9" s="105">
        <f t="shared" si="12"/>
        <v>0</v>
      </c>
      <c r="BE9" s="100">
        <v>0</v>
      </c>
      <c r="BF9" s="105">
        <f t="shared" si="13"/>
        <v>0</v>
      </c>
      <c r="BG9" s="105">
        <f t="shared" si="14"/>
        <v>0</v>
      </c>
      <c r="BH9" s="105">
        <f t="shared" si="15"/>
        <v>0</v>
      </c>
      <c r="BI9" s="105">
        <f t="shared" si="16"/>
        <v>0</v>
      </c>
      <c r="BJ9" s="105">
        <f t="shared" si="17"/>
        <v>0</v>
      </c>
      <c r="BK9" s="105">
        <f t="shared" si="18"/>
        <v>0</v>
      </c>
      <c r="BL9" s="106"/>
      <c r="BM9" s="107"/>
      <c r="BN9" s="107">
        <f t="shared" si="3"/>
        <v>0</v>
      </c>
      <c r="BO9" s="107">
        <f t="shared" si="4"/>
        <v>0</v>
      </c>
    </row>
    <row r="10" spans="1:67" s="108" customFormat="1" ht="22.5" customHeight="1">
      <c r="A10" s="101">
        <v>5</v>
      </c>
      <c r="B10" s="90">
        <v>3965</v>
      </c>
      <c r="C10" s="90"/>
      <c r="D10" s="91" t="s">
        <v>180</v>
      </c>
      <c r="E10" s="92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4"/>
      <c r="AB10" s="94"/>
      <c r="AC10" s="94"/>
      <c r="AD10" s="95">
        <v>0</v>
      </c>
      <c r="AE10" s="95">
        <v>0</v>
      </c>
      <c r="AF10" s="95">
        <v>0</v>
      </c>
      <c r="AG10" s="95"/>
      <c r="AH10" s="95"/>
      <c r="AI10" s="97">
        <f t="shared" si="5"/>
        <v>0</v>
      </c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>
        <f t="shared" si="6"/>
        <v>0</v>
      </c>
      <c r="AU10" s="97">
        <f t="shared" si="7"/>
        <v>0</v>
      </c>
      <c r="AV10" s="97">
        <f t="shared" si="8"/>
        <v>0</v>
      </c>
      <c r="AW10" s="98">
        <f>INDEX(AA10:BK10,MATCH(INDEX(Data_Shet!B$1:B$27,MATCH(BB$1,Data_Shet!A$1:A$27,0)),$AA$2:$BK$2,0))</f>
        <v>0</v>
      </c>
      <c r="AX10" s="103"/>
      <c r="AY10" s="92"/>
      <c r="AZ10" s="104"/>
      <c r="BA10" s="105">
        <f t="shared" si="9"/>
        <v>0</v>
      </c>
      <c r="BB10" s="105">
        <f t="shared" si="10"/>
        <v>0</v>
      </c>
      <c r="BC10" s="105">
        <f t="shared" si="11"/>
        <v>0</v>
      </c>
      <c r="BD10" s="105">
        <f t="shared" si="12"/>
        <v>0</v>
      </c>
      <c r="BE10" s="100">
        <v>0</v>
      </c>
      <c r="BF10" s="105">
        <f t="shared" si="13"/>
        <v>0</v>
      </c>
      <c r="BG10" s="105">
        <f t="shared" si="14"/>
        <v>0</v>
      </c>
      <c r="BH10" s="105">
        <f t="shared" si="15"/>
        <v>0</v>
      </c>
      <c r="BI10" s="105">
        <f t="shared" si="16"/>
        <v>0</v>
      </c>
      <c r="BJ10" s="105">
        <f t="shared" si="17"/>
        <v>0</v>
      </c>
      <c r="BK10" s="105">
        <f t="shared" si="18"/>
        <v>0</v>
      </c>
      <c r="BL10" s="106"/>
      <c r="BM10" s="107"/>
      <c r="BN10" s="107">
        <f t="shared" si="3"/>
        <v>0</v>
      </c>
      <c r="BO10" s="107">
        <f t="shared" si="4"/>
        <v>0</v>
      </c>
    </row>
    <row r="11" spans="1:67" s="108" customFormat="1" ht="22.5" customHeight="1">
      <c r="A11" s="101">
        <v>6</v>
      </c>
      <c r="B11" s="90">
        <v>190</v>
      </c>
      <c r="C11" s="90"/>
      <c r="D11" s="91" t="s">
        <v>180</v>
      </c>
      <c r="E11" s="92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4">
        <v>35</v>
      </c>
      <c r="AB11" s="94">
        <v>35</v>
      </c>
      <c r="AC11" s="94">
        <v>35</v>
      </c>
      <c r="AD11" s="95">
        <v>35</v>
      </c>
      <c r="AE11" s="95">
        <v>35</v>
      </c>
      <c r="AF11" s="95">
        <v>35</v>
      </c>
      <c r="AG11" s="95"/>
      <c r="AH11" s="95"/>
      <c r="AI11" s="97">
        <f t="shared" si="5"/>
        <v>0</v>
      </c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>
        <f t="shared" si="6"/>
        <v>0</v>
      </c>
      <c r="AU11" s="97">
        <f t="shared" si="7"/>
        <v>35</v>
      </c>
      <c r="AV11" s="97">
        <f t="shared" si="8"/>
        <v>0</v>
      </c>
      <c r="AW11" s="98">
        <f>INDEX(AA11:BK11,MATCH(INDEX(Data_Shet!B$1:B$27,MATCH(BB$1,Data_Shet!A$1:A$27,0)),$AA$2:$BK$2,0))</f>
        <v>35</v>
      </c>
      <c r="AX11" s="103"/>
      <c r="AY11" s="92"/>
      <c r="AZ11" s="104"/>
      <c r="BA11" s="105">
        <f t="shared" si="9"/>
        <v>0</v>
      </c>
      <c r="BB11" s="105">
        <f t="shared" si="10"/>
        <v>35</v>
      </c>
      <c r="BC11" s="105">
        <f t="shared" si="11"/>
        <v>35</v>
      </c>
      <c r="BD11" s="105">
        <f t="shared" si="12"/>
        <v>0</v>
      </c>
      <c r="BE11" s="100">
        <v>0</v>
      </c>
      <c r="BF11" s="105">
        <f t="shared" si="13"/>
        <v>0</v>
      </c>
      <c r="BG11" s="105">
        <f t="shared" si="14"/>
        <v>0</v>
      </c>
      <c r="BH11" s="105">
        <f t="shared" si="15"/>
        <v>0</v>
      </c>
      <c r="BI11" s="105">
        <f t="shared" si="16"/>
        <v>0</v>
      </c>
      <c r="BJ11" s="105">
        <f t="shared" si="17"/>
        <v>0</v>
      </c>
      <c r="BK11" s="105">
        <f t="shared" si="18"/>
        <v>0</v>
      </c>
      <c r="BL11" s="106"/>
      <c r="BM11" s="107"/>
      <c r="BN11" s="107">
        <f t="shared" si="3"/>
        <v>0</v>
      </c>
      <c r="BO11" s="107">
        <f t="shared" si="4"/>
        <v>0</v>
      </c>
    </row>
    <row r="12" spans="1:67" s="108" customFormat="1" ht="22.5" customHeight="1">
      <c r="A12" s="101">
        <v>7</v>
      </c>
      <c r="B12" s="90">
        <v>4960</v>
      </c>
      <c r="C12" s="90">
        <v>4980</v>
      </c>
      <c r="D12" s="91" t="s">
        <v>180</v>
      </c>
      <c r="E12" s="92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4">
        <v>30</v>
      </c>
      <c r="AB12" s="94">
        <v>30</v>
      </c>
      <c r="AC12" s="94">
        <v>30</v>
      </c>
      <c r="AD12" s="95">
        <v>30</v>
      </c>
      <c r="AE12" s="95">
        <v>30</v>
      </c>
      <c r="AF12" s="95">
        <v>30</v>
      </c>
      <c r="AG12" s="95"/>
      <c r="AH12" s="95"/>
      <c r="AI12" s="97">
        <f t="shared" si="5"/>
        <v>0</v>
      </c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>
        <f t="shared" si="6"/>
        <v>0</v>
      </c>
      <c r="AU12" s="97">
        <f t="shared" si="7"/>
        <v>30</v>
      </c>
      <c r="AV12" s="97">
        <f t="shared" si="8"/>
        <v>0</v>
      </c>
      <c r="AW12" s="98">
        <f>INDEX(AA12:BK12,MATCH(INDEX(Data_Shet!B$1:B$27,MATCH(BB$1,Data_Shet!A$1:A$27,0)),$AA$2:$BK$2,0))</f>
        <v>30</v>
      </c>
      <c r="AX12" s="103"/>
      <c r="AY12" s="92"/>
      <c r="AZ12" s="104"/>
      <c r="BA12" s="105">
        <f t="shared" si="9"/>
        <v>0</v>
      </c>
      <c r="BB12" s="105">
        <f t="shared" si="10"/>
        <v>30</v>
      </c>
      <c r="BC12" s="105">
        <f t="shared" si="11"/>
        <v>30</v>
      </c>
      <c r="BD12" s="105">
        <f t="shared" si="12"/>
        <v>0</v>
      </c>
      <c r="BE12" s="100">
        <v>0</v>
      </c>
      <c r="BF12" s="105">
        <f t="shared" si="13"/>
        <v>0</v>
      </c>
      <c r="BG12" s="105">
        <f t="shared" si="14"/>
        <v>0</v>
      </c>
      <c r="BH12" s="105">
        <f t="shared" si="15"/>
        <v>0</v>
      </c>
      <c r="BI12" s="105">
        <f t="shared" si="16"/>
        <v>0</v>
      </c>
      <c r="BJ12" s="105">
        <f t="shared" si="17"/>
        <v>0</v>
      </c>
      <c r="BK12" s="105">
        <f t="shared" si="18"/>
        <v>0</v>
      </c>
      <c r="BL12" s="106"/>
      <c r="BM12" s="107"/>
      <c r="BN12" s="107">
        <f t="shared" si="3"/>
        <v>0</v>
      </c>
      <c r="BO12" s="107">
        <f t="shared" si="4"/>
        <v>0</v>
      </c>
    </row>
    <row r="13" spans="1:67" s="108" customFormat="1" ht="22.5" customHeight="1">
      <c r="A13" s="101">
        <v>8</v>
      </c>
      <c r="B13" s="90">
        <v>4940</v>
      </c>
      <c r="C13" s="90"/>
      <c r="D13" s="91" t="s">
        <v>180</v>
      </c>
      <c r="E13" s="92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4"/>
      <c r="AB13" s="94"/>
      <c r="AC13" s="94"/>
      <c r="AD13" s="95">
        <v>0</v>
      </c>
      <c r="AE13" s="95">
        <v>0</v>
      </c>
      <c r="AF13" s="95">
        <v>0</v>
      </c>
      <c r="AG13" s="95"/>
      <c r="AH13" s="95"/>
      <c r="AI13" s="97">
        <f t="shared" si="5"/>
        <v>0</v>
      </c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>
        <f t="shared" si="6"/>
        <v>0</v>
      </c>
      <c r="AU13" s="97">
        <f t="shared" si="7"/>
        <v>0</v>
      </c>
      <c r="AV13" s="97">
        <f t="shared" si="8"/>
        <v>0</v>
      </c>
      <c r="AW13" s="98">
        <f>INDEX(AA13:BK13,MATCH(INDEX(Data_Shet!B$1:B$27,MATCH(BB$1,Data_Shet!A$1:A$27,0)),$AA$2:$BK$2,0))</f>
        <v>0</v>
      </c>
      <c r="AX13" s="103"/>
      <c r="AY13" s="92"/>
      <c r="AZ13" s="104"/>
      <c r="BA13" s="105">
        <f t="shared" si="9"/>
        <v>0</v>
      </c>
      <c r="BB13" s="105">
        <f t="shared" si="10"/>
        <v>0</v>
      </c>
      <c r="BC13" s="105">
        <f t="shared" si="11"/>
        <v>0</v>
      </c>
      <c r="BD13" s="105">
        <f t="shared" si="12"/>
        <v>0</v>
      </c>
      <c r="BE13" s="100">
        <v>0</v>
      </c>
      <c r="BF13" s="105">
        <f t="shared" si="13"/>
        <v>0</v>
      </c>
      <c r="BG13" s="105">
        <f t="shared" si="14"/>
        <v>0</v>
      </c>
      <c r="BH13" s="105">
        <f t="shared" si="15"/>
        <v>0</v>
      </c>
      <c r="BI13" s="105">
        <f t="shared" si="16"/>
        <v>0</v>
      </c>
      <c r="BJ13" s="105">
        <f t="shared" si="17"/>
        <v>0</v>
      </c>
      <c r="BK13" s="105">
        <f t="shared" si="18"/>
        <v>0</v>
      </c>
      <c r="BL13" s="106"/>
      <c r="BM13" s="107"/>
      <c r="BN13" s="107">
        <f t="shared" si="3"/>
        <v>0</v>
      </c>
      <c r="BO13" s="107">
        <f t="shared" si="4"/>
        <v>0</v>
      </c>
    </row>
    <row r="14" spans="1:67" s="108" customFormat="1" ht="22.5" customHeight="1">
      <c r="A14" s="101">
        <v>9</v>
      </c>
      <c r="B14" s="90">
        <v>5100</v>
      </c>
      <c r="C14" s="90"/>
      <c r="D14" s="91" t="s">
        <v>179</v>
      </c>
      <c r="E14" s="92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4"/>
      <c r="AB14" s="94"/>
      <c r="AC14" s="94"/>
      <c r="AD14" s="95">
        <v>0</v>
      </c>
      <c r="AE14" s="95">
        <v>0</v>
      </c>
      <c r="AF14" s="95">
        <v>0</v>
      </c>
      <c r="AG14" s="95"/>
      <c r="AH14" s="95"/>
      <c r="AI14" s="97">
        <f t="shared" si="5"/>
        <v>0</v>
      </c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>
        <f t="shared" si="6"/>
        <v>0</v>
      </c>
      <c r="AU14" s="97">
        <f t="shared" si="7"/>
        <v>0</v>
      </c>
      <c r="AV14" s="97">
        <f t="shared" si="8"/>
        <v>0</v>
      </c>
      <c r="AW14" s="98">
        <f>INDEX(AA14:BK14,MATCH(INDEX(Data_Shet!B$1:B$27,MATCH(BB$1,Data_Shet!A$1:A$27,0)),$AA$2:$BK$2,0))</f>
        <v>0</v>
      </c>
      <c r="AX14" s="103"/>
      <c r="AY14" s="92"/>
      <c r="AZ14" s="104"/>
      <c r="BA14" s="105">
        <f t="shared" si="9"/>
        <v>0</v>
      </c>
      <c r="BB14" s="105">
        <f t="shared" si="10"/>
        <v>0</v>
      </c>
      <c r="BC14" s="105">
        <f t="shared" si="11"/>
        <v>0</v>
      </c>
      <c r="BD14" s="105">
        <f t="shared" si="12"/>
        <v>0</v>
      </c>
      <c r="BE14" s="100">
        <v>0</v>
      </c>
      <c r="BF14" s="105">
        <f t="shared" si="13"/>
        <v>0</v>
      </c>
      <c r="BG14" s="105">
        <f t="shared" si="14"/>
        <v>0</v>
      </c>
      <c r="BH14" s="105">
        <f t="shared" si="15"/>
        <v>0</v>
      </c>
      <c r="BI14" s="105">
        <f t="shared" si="16"/>
        <v>0</v>
      </c>
      <c r="BJ14" s="105">
        <f t="shared" si="17"/>
        <v>0</v>
      </c>
      <c r="BK14" s="105">
        <f t="shared" si="18"/>
        <v>0</v>
      </c>
      <c r="BL14" s="106"/>
      <c r="BM14" s="107"/>
      <c r="BN14" s="107">
        <f t="shared" si="3"/>
        <v>0</v>
      </c>
      <c r="BO14" s="107">
        <f t="shared" si="4"/>
        <v>0</v>
      </c>
    </row>
    <row r="15" spans="1:67" s="108" customFormat="1" ht="22.5" customHeight="1">
      <c r="A15" s="101">
        <v>10</v>
      </c>
      <c r="B15" s="90">
        <v>5180</v>
      </c>
      <c r="C15" s="90"/>
      <c r="D15" s="91" t="s">
        <v>179</v>
      </c>
      <c r="E15" s="9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4"/>
      <c r="AB15" s="94"/>
      <c r="AC15" s="94"/>
      <c r="AD15" s="95">
        <v>0</v>
      </c>
      <c r="AE15" s="95">
        <v>0</v>
      </c>
      <c r="AF15" s="95">
        <v>0</v>
      </c>
      <c r="AG15" s="95"/>
      <c r="AH15" s="95"/>
      <c r="AI15" s="97">
        <f t="shared" si="5"/>
        <v>0</v>
      </c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>
        <f t="shared" si="6"/>
        <v>0</v>
      </c>
      <c r="AU15" s="97">
        <f t="shared" si="7"/>
        <v>0</v>
      </c>
      <c r="AV15" s="97">
        <f t="shared" si="8"/>
        <v>0</v>
      </c>
      <c r="AW15" s="98">
        <f>INDEX(AA15:BK15,MATCH(INDEX(Data_Shet!B$1:B$27,MATCH(BB$1,Data_Shet!A$1:A$27,0)),$AA$2:$BK$2,0))</f>
        <v>0</v>
      </c>
      <c r="AX15" s="103"/>
      <c r="AY15" s="92"/>
      <c r="AZ15" s="104"/>
      <c r="BA15" s="105">
        <f t="shared" si="9"/>
        <v>0</v>
      </c>
      <c r="BB15" s="105">
        <f t="shared" si="10"/>
        <v>0</v>
      </c>
      <c r="BC15" s="105">
        <f t="shared" si="11"/>
        <v>0</v>
      </c>
      <c r="BD15" s="105">
        <f t="shared" si="12"/>
        <v>0</v>
      </c>
      <c r="BE15" s="100">
        <v>0</v>
      </c>
      <c r="BF15" s="105">
        <f t="shared" si="13"/>
        <v>0</v>
      </c>
      <c r="BG15" s="105">
        <f t="shared" si="14"/>
        <v>0</v>
      </c>
      <c r="BH15" s="105">
        <f t="shared" si="15"/>
        <v>0</v>
      </c>
      <c r="BI15" s="105">
        <f t="shared" si="16"/>
        <v>0</v>
      </c>
      <c r="BJ15" s="105">
        <f t="shared" si="17"/>
        <v>0</v>
      </c>
      <c r="BK15" s="105">
        <f t="shared" si="18"/>
        <v>0</v>
      </c>
      <c r="BL15" s="106"/>
      <c r="BM15" s="107"/>
      <c r="BN15" s="107">
        <f t="shared" si="3"/>
        <v>0</v>
      </c>
      <c r="BO15" s="107">
        <f t="shared" si="4"/>
        <v>0</v>
      </c>
    </row>
    <row r="16" spans="1:67" s="108" customFormat="1" ht="22.5" customHeight="1">
      <c r="A16" s="101"/>
      <c r="B16" s="90"/>
      <c r="C16" s="90"/>
      <c r="D16" s="91"/>
      <c r="E16" s="92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109"/>
      <c r="AB16" s="109"/>
      <c r="AC16" s="109"/>
      <c r="AD16" s="95"/>
      <c r="AE16" s="95"/>
      <c r="AF16" s="95"/>
      <c r="AG16" s="95"/>
      <c r="AH16" s="95"/>
      <c r="AI16" s="97">
        <f t="shared" si="5"/>
        <v>0</v>
      </c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>
        <f t="shared" si="6"/>
        <v>0</v>
      </c>
      <c r="AU16" s="97">
        <f t="shared" si="7"/>
        <v>0</v>
      </c>
      <c r="AV16" s="97">
        <f t="shared" si="8"/>
        <v>0</v>
      </c>
      <c r="AW16" s="98">
        <f>INDEX(AA16:BK16,MATCH(INDEX(Data_Shet!B$1:B$27,MATCH(BB$1,Data_Shet!A$1:A$27,0)),$AA$2:$BK$2,0))</f>
        <v>0</v>
      </c>
      <c r="AX16" s="103"/>
      <c r="AY16" s="92"/>
      <c r="AZ16" s="104"/>
      <c r="BA16" s="105">
        <f t="shared" si="9"/>
        <v>0</v>
      </c>
      <c r="BB16" s="105">
        <f t="shared" si="10"/>
        <v>0</v>
      </c>
      <c r="BC16" s="105">
        <f t="shared" si="11"/>
        <v>0</v>
      </c>
      <c r="BD16" s="105">
        <f t="shared" si="12"/>
        <v>0</v>
      </c>
      <c r="BE16" s="100">
        <v>0</v>
      </c>
      <c r="BF16" s="105">
        <f t="shared" si="13"/>
        <v>0</v>
      </c>
      <c r="BG16" s="105">
        <f t="shared" si="14"/>
        <v>0</v>
      </c>
      <c r="BH16" s="105">
        <f t="shared" si="15"/>
        <v>0</v>
      </c>
      <c r="BI16" s="105">
        <f t="shared" si="16"/>
        <v>0</v>
      </c>
      <c r="BJ16" s="105">
        <f t="shared" si="17"/>
        <v>0</v>
      </c>
      <c r="BK16" s="105">
        <f t="shared" si="18"/>
        <v>0</v>
      </c>
      <c r="BL16" s="106"/>
      <c r="BM16" s="107"/>
      <c r="BN16" s="107">
        <f t="shared" si="3"/>
        <v>0</v>
      </c>
      <c r="BO16" s="107">
        <f t="shared" si="4"/>
        <v>0</v>
      </c>
    </row>
    <row r="17" spans="1:67" s="108" customFormat="1" ht="22.5" customHeight="1">
      <c r="A17" s="101"/>
      <c r="B17" s="90"/>
      <c r="C17" s="90"/>
      <c r="D17" s="91"/>
      <c r="E17" s="92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109"/>
      <c r="AB17" s="109"/>
      <c r="AC17" s="109"/>
      <c r="AD17" s="95"/>
      <c r="AE17" s="95"/>
      <c r="AF17" s="95"/>
      <c r="AG17" s="95"/>
      <c r="AH17" s="95"/>
      <c r="AI17" s="97">
        <f t="shared" si="5"/>
        <v>0</v>
      </c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>
        <f t="shared" si="6"/>
        <v>0</v>
      </c>
      <c r="AU17" s="97">
        <f t="shared" si="7"/>
        <v>0</v>
      </c>
      <c r="AV17" s="97">
        <f t="shared" si="8"/>
        <v>0</v>
      </c>
      <c r="AW17" s="98">
        <f>INDEX(AA17:BK17,MATCH(INDEX(Data_Shet!B$1:B$27,MATCH(BB$1,Data_Shet!A$1:A$27,0)),$AA$2:$BK$2,0))</f>
        <v>0</v>
      </c>
      <c r="AX17" s="103"/>
      <c r="AY17" s="92"/>
      <c r="AZ17" s="104"/>
      <c r="BA17" s="105">
        <f t="shared" si="9"/>
        <v>0</v>
      </c>
      <c r="BB17" s="105">
        <f t="shared" si="10"/>
        <v>0</v>
      </c>
      <c r="BC17" s="105">
        <f t="shared" si="11"/>
        <v>0</v>
      </c>
      <c r="BD17" s="105">
        <f t="shared" si="12"/>
        <v>0</v>
      </c>
      <c r="BE17" s="100">
        <v>0</v>
      </c>
      <c r="BF17" s="105">
        <f t="shared" si="13"/>
        <v>0</v>
      </c>
      <c r="BG17" s="105">
        <f t="shared" si="14"/>
        <v>0</v>
      </c>
      <c r="BH17" s="105">
        <f t="shared" si="15"/>
        <v>0</v>
      </c>
      <c r="BI17" s="105">
        <f t="shared" si="16"/>
        <v>0</v>
      </c>
      <c r="BJ17" s="105">
        <f t="shared" si="17"/>
        <v>0</v>
      </c>
      <c r="BK17" s="105">
        <f t="shared" si="18"/>
        <v>0</v>
      </c>
      <c r="BL17" s="106"/>
      <c r="BM17" s="107"/>
      <c r="BN17" s="107">
        <f t="shared" si="3"/>
        <v>0</v>
      </c>
      <c r="BO17" s="107">
        <f t="shared" si="4"/>
        <v>0</v>
      </c>
    </row>
    <row r="18" spans="1:67" s="108" customFormat="1" ht="22.5" customHeight="1">
      <c r="A18" s="101"/>
      <c r="B18" s="90"/>
      <c r="C18" s="90"/>
      <c r="D18" s="91"/>
      <c r="E18" s="92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109"/>
      <c r="AB18" s="109"/>
      <c r="AC18" s="109"/>
      <c r="AD18" s="95"/>
      <c r="AE18" s="95"/>
      <c r="AF18" s="95"/>
      <c r="AG18" s="95"/>
      <c r="AH18" s="95">
        <f>+AF18-AG18</f>
        <v>0</v>
      </c>
      <c r="AI18" s="97">
        <f t="shared" si="5"/>
        <v>0</v>
      </c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>
        <f t="shared" si="6"/>
        <v>0</v>
      </c>
      <c r="AU18" s="97">
        <f t="shared" si="7"/>
        <v>0</v>
      </c>
      <c r="AV18" s="97">
        <f t="shared" si="8"/>
        <v>0</v>
      </c>
      <c r="AW18" s="98">
        <f>INDEX(AA18:BK18,MATCH(INDEX(Data_Shet!B$1:B$27,MATCH(BB$1,Data_Shet!A$1:A$27,0)),$AA$2:$BK$2,0))</f>
        <v>0</v>
      </c>
      <c r="AX18" s="103"/>
      <c r="AY18" s="92"/>
      <c r="AZ18" s="104"/>
      <c r="BA18" s="105">
        <f t="shared" si="9"/>
        <v>0</v>
      </c>
      <c r="BB18" s="105">
        <f t="shared" si="10"/>
        <v>0</v>
      </c>
      <c r="BC18" s="105">
        <f t="shared" si="11"/>
        <v>0</v>
      </c>
      <c r="BD18" s="105">
        <f t="shared" si="12"/>
        <v>0</v>
      </c>
      <c r="BE18" s="100">
        <v>0</v>
      </c>
      <c r="BF18" s="105">
        <f t="shared" si="13"/>
        <v>0</v>
      </c>
      <c r="BG18" s="105">
        <f t="shared" si="14"/>
        <v>0</v>
      </c>
      <c r="BH18" s="105">
        <f t="shared" si="15"/>
        <v>0</v>
      </c>
      <c r="BI18" s="105">
        <f t="shared" si="16"/>
        <v>0</v>
      </c>
      <c r="BJ18" s="105">
        <f t="shared" si="17"/>
        <v>0</v>
      </c>
      <c r="BK18" s="105">
        <f t="shared" si="18"/>
        <v>0</v>
      </c>
      <c r="BL18" s="106"/>
      <c r="BM18" s="107"/>
      <c r="BN18" s="107">
        <f t="shared" si="3"/>
        <v>0</v>
      </c>
      <c r="BO18" s="107">
        <f t="shared" si="4"/>
        <v>0</v>
      </c>
    </row>
    <row r="19" spans="1:67" s="108" customFormat="1" ht="22.5" customHeight="1">
      <c r="A19" s="101"/>
      <c r="B19" s="90"/>
      <c r="C19" s="90"/>
      <c r="D19" s="91"/>
      <c r="E19" s="92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109"/>
      <c r="AB19" s="109"/>
      <c r="AC19" s="109"/>
      <c r="AD19" s="95"/>
      <c r="AE19" s="95"/>
      <c r="AF19" s="95"/>
      <c r="AG19" s="95"/>
      <c r="AH19" s="95">
        <f>+AF19-AG19</f>
        <v>0</v>
      </c>
      <c r="AI19" s="97">
        <f t="shared" si="5"/>
        <v>0</v>
      </c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>
        <f t="shared" si="6"/>
        <v>0</v>
      </c>
      <c r="AU19" s="97">
        <f t="shared" si="7"/>
        <v>0</v>
      </c>
      <c r="AV19" s="97">
        <f t="shared" si="8"/>
        <v>0</v>
      </c>
      <c r="AW19" s="98">
        <f>INDEX(AA19:BK19,MATCH(INDEX(Data_Shet!B$1:B$27,MATCH(BB$1,Data_Shet!A$1:A$27,0)),$AA$2:$BK$2,0))</f>
        <v>0</v>
      </c>
      <c r="AX19" s="103"/>
      <c r="AY19" s="92"/>
      <c r="AZ19" s="104"/>
      <c r="BA19" s="105">
        <f t="shared" si="9"/>
        <v>0</v>
      </c>
      <c r="BB19" s="105">
        <f t="shared" si="10"/>
        <v>0</v>
      </c>
      <c r="BC19" s="105">
        <f t="shared" si="11"/>
        <v>0</v>
      </c>
      <c r="BD19" s="105">
        <f t="shared" si="12"/>
        <v>0</v>
      </c>
      <c r="BE19" s="100">
        <v>0</v>
      </c>
      <c r="BF19" s="105">
        <f t="shared" si="13"/>
        <v>0</v>
      </c>
      <c r="BG19" s="105">
        <f t="shared" si="14"/>
        <v>0</v>
      </c>
      <c r="BH19" s="105">
        <f t="shared" si="15"/>
        <v>0</v>
      </c>
      <c r="BI19" s="105">
        <f t="shared" si="16"/>
        <v>0</v>
      </c>
      <c r="BJ19" s="105">
        <f t="shared" si="17"/>
        <v>0</v>
      </c>
      <c r="BK19" s="105">
        <f t="shared" si="18"/>
        <v>0</v>
      </c>
      <c r="BL19" s="106"/>
      <c r="BM19" s="107"/>
      <c r="BN19" s="107">
        <f t="shared" si="3"/>
        <v>0</v>
      </c>
      <c r="BO19" s="107">
        <f t="shared" si="4"/>
        <v>0</v>
      </c>
    </row>
    <row r="20" spans="1:67" s="108" customFormat="1" ht="22.5" customHeight="1">
      <c r="A20" s="101"/>
      <c r="B20" s="90"/>
      <c r="C20" s="110"/>
      <c r="D20" s="91"/>
      <c r="E20" s="92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109"/>
      <c r="AB20" s="109"/>
      <c r="AC20" s="109"/>
      <c r="AD20" s="95"/>
      <c r="AE20" s="95"/>
      <c r="AF20" s="95"/>
      <c r="AG20" s="95"/>
      <c r="AH20" s="95">
        <f>+AF20-AG20</f>
        <v>0</v>
      </c>
      <c r="AI20" s="97">
        <f t="shared" si="5"/>
        <v>0</v>
      </c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>
        <f t="shared" si="6"/>
        <v>0</v>
      </c>
      <c r="AU20" s="97">
        <f t="shared" si="7"/>
        <v>0</v>
      </c>
      <c r="AV20" s="97">
        <f t="shared" si="8"/>
        <v>0</v>
      </c>
      <c r="AW20" s="98">
        <f>INDEX(AA20:BK20,MATCH(INDEX(Data_Shet!B$1:B$27,MATCH(BB$1,Data_Shet!A$1:A$27,0)),$AA$2:$BK$2,0))</f>
        <v>0</v>
      </c>
      <c r="AX20" s="103"/>
      <c r="AY20" s="92"/>
      <c r="AZ20" s="104"/>
      <c r="BA20" s="105">
        <f t="shared" si="9"/>
        <v>0</v>
      </c>
      <c r="BB20" s="105">
        <f t="shared" si="10"/>
        <v>0</v>
      </c>
      <c r="BC20" s="105">
        <f t="shared" si="11"/>
        <v>0</v>
      </c>
      <c r="BD20" s="105">
        <f t="shared" si="12"/>
        <v>0</v>
      </c>
      <c r="BE20" s="100">
        <v>0</v>
      </c>
      <c r="BF20" s="105">
        <f t="shared" si="13"/>
        <v>0</v>
      </c>
      <c r="BG20" s="105">
        <f t="shared" si="14"/>
        <v>0</v>
      </c>
      <c r="BH20" s="105">
        <f t="shared" si="15"/>
        <v>0</v>
      </c>
      <c r="BI20" s="105">
        <f t="shared" si="16"/>
        <v>0</v>
      </c>
      <c r="BJ20" s="105">
        <f t="shared" si="17"/>
        <v>0</v>
      </c>
      <c r="BK20" s="105">
        <f t="shared" si="18"/>
        <v>0</v>
      </c>
      <c r="BL20" s="106"/>
      <c r="BM20" s="107"/>
      <c r="BN20" s="107">
        <f t="shared" si="3"/>
        <v>0</v>
      </c>
      <c r="BO20" s="107">
        <f t="shared" si="4"/>
        <v>0</v>
      </c>
    </row>
    <row r="21" spans="1:67" s="108" customFormat="1" ht="22.5" customHeight="1">
      <c r="A21" s="101"/>
      <c r="B21" s="111"/>
      <c r="C21" s="111"/>
      <c r="D21" s="91"/>
      <c r="E21" s="92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112"/>
      <c r="AB21" s="112"/>
      <c r="AC21" s="112"/>
      <c r="AD21" s="95"/>
      <c r="AE21" s="95"/>
      <c r="AF21" s="95"/>
      <c r="AG21" s="95"/>
      <c r="AH21" s="95">
        <f>+AF21-AG21</f>
        <v>0</v>
      </c>
      <c r="AI21" s="97">
        <f t="shared" si="5"/>
        <v>0</v>
      </c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>
        <f t="shared" si="6"/>
        <v>0</v>
      </c>
      <c r="AU21" s="97">
        <f t="shared" si="7"/>
        <v>0</v>
      </c>
      <c r="AV21" s="97">
        <f t="shared" si="8"/>
        <v>0</v>
      </c>
      <c r="AW21" s="98">
        <f>INDEX(AA21:BK21,MATCH(INDEX(Data_Shet!B$1:B$27,MATCH(BB$1,Data_Shet!A$1:A$27,0)),$AA$2:$BK$2,0))</f>
        <v>0</v>
      </c>
      <c r="AX21" s="103"/>
      <c r="AY21" s="113"/>
      <c r="AZ21" s="104"/>
      <c r="BA21" s="105">
        <f t="shared" si="9"/>
        <v>0</v>
      </c>
      <c r="BB21" s="105">
        <f t="shared" si="10"/>
        <v>0</v>
      </c>
      <c r="BC21" s="105">
        <f t="shared" si="11"/>
        <v>0</v>
      </c>
      <c r="BD21" s="105">
        <f t="shared" si="12"/>
        <v>0</v>
      </c>
      <c r="BE21" s="100">
        <v>0</v>
      </c>
      <c r="BF21" s="105">
        <f t="shared" si="13"/>
        <v>0</v>
      </c>
      <c r="BG21" s="105">
        <f t="shared" si="14"/>
        <v>0</v>
      </c>
      <c r="BH21" s="105">
        <f t="shared" si="15"/>
        <v>0</v>
      </c>
      <c r="BI21" s="105">
        <f t="shared" si="16"/>
        <v>0</v>
      </c>
      <c r="BJ21" s="105">
        <f t="shared" si="17"/>
        <v>0</v>
      </c>
      <c r="BK21" s="105">
        <f t="shared" si="18"/>
        <v>0</v>
      </c>
      <c r="BL21" s="106"/>
      <c r="BM21" s="107"/>
      <c r="BN21" s="107">
        <f t="shared" si="3"/>
        <v>0</v>
      </c>
      <c r="BO21" s="107">
        <f t="shared" si="4"/>
        <v>0</v>
      </c>
    </row>
    <row r="22" spans="1:67" s="108" customFormat="1" ht="22.5" customHeight="1">
      <c r="A22" s="101"/>
      <c r="B22" s="111"/>
      <c r="C22" s="111"/>
      <c r="D22" s="91"/>
      <c r="E22" s="92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112"/>
      <c r="AB22" s="95"/>
      <c r="AC22" s="95"/>
      <c r="AD22" s="95"/>
      <c r="AE22" s="95"/>
      <c r="AF22" s="95"/>
      <c r="AG22" s="95"/>
      <c r="AH22" s="95"/>
      <c r="AI22" s="97">
        <f t="shared" si="5"/>
        <v>0</v>
      </c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>
        <f t="shared" si="6"/>
        <v>0</v>
      </c>
      <c r="AU22" s="97">
        <f t="shared" si="7"/>
        <v>0</v>
      </c>
      <c r="AV22" s="97">
        <f t="shared" si="8"/>
        <v>0</v>
      </c>
      <c r="AW22" s="98">
        <f>INDEX(AA22:BK22,MATCH(INDEX(Data_Shet!B$1:B$27,MATCH(BB$1,Data_Shet!A$1:A$27,0)),$AA$2:$BK$2,0))</f>
        <v>0</v>
      </c>
      <c r="AX22" s="103"/>
      <c r="AY22" s="92"/>
      <c r="AZ22" s="104"/>
      <c r="BA22" s="105">
        <f t="shared" si="9"/>
        <v>0</v>
      </c>
      <c r="BB22" s="105">
        <f t="shared" si="10"/>
        <v>0</v>
      </c>
      <c r="BC22" s="105">
        <f t="shared" si="11"/>
        <v>0</v>
      </c>
      <c r="BD22" s="105">
        <f t="shared" si="12"/>
        <v>0</v>
      </c>
      <c r="BE22" s="100">
        <v>0</v>
      </c>
      <c r="BF22" s="105">
        <f t="shared" si="13"/>
        <v>0</v>
      </c>
      <c r="BG22" s="105">
        <f t="shared" si="14"/>
        <v>0</v>
      </c>
      <c r="BH22" s="105">
        <f t="shared" si="15"/>
        <v>0</v>
      </c>
      <c r="BI22" s="105">
        <f t="shared" si="16"/>
        <v>0</v>
      </c>
      <c r="BJ22" s="105">
        <f t="shared" si="17"/>
        <v>0</v>
      </c>
      <c r="BK22" s="105">
        <f t="shared" si="18"/>
        <v>0</v>
      </c>
      <c r="BL22" s="106"/>
      <c r="BM22" s="107"/>
      <c r="BN22" s="107">
        <f t="shared" si="3"/>
        <v>0</v>
      </c>
      <c r="BO22" s="107">
        <f t="shared" si="4"/>
        <v>0</v>
      </c>
    </row>
    <row r="23" spans="1:67" s="108" customFormat="1" ht="22.5" customHeight="1">
      <c r="A23" s="101"/>
      <c r="B23" s="111"/>
      <c r="C23" s="111"/>
      <c r="D23" s="91"/>
      <c r="E23" s="92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112"/>
      <c r="AB23" s="95"/>
      <c r="AC23" s="95"/>
      <c r="AD23" s="95"/>
      <c r="AE23" s="95"/>
      <c r="AF23" s="95"/>
      <c r="AG23" s="95"/>
      <c r="AH23" s="95"/>
      <c r="AI23" s="97">
        <f t="shared" si="5"/>
        <v>0</v>
      </c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>
        <f t="shared" si="6"/>
        <v>0</v>
      </c>
      <c r="AU23" s="97">
        <f t="shared" si="7"/>
        <v>0</v>
      </c>
      <c r="AV23" s="97">
        <f t="shared" si="8"/>
        <v>0</v>
      </c>
      <c r="AW23" s="98">
        <f>INDEX(AA23:BK23,MATCH(INDEX(Data_Shet!B$1:B$27,MATCH(BB$1,Data_Shet!A$1:A$27,0)),$AA$2:$BK$2,0))</f>
        <v>0</v>
      </c>
      <c r="AX23" s="103"/>
      <c r="AY23" s="92"/>
      <c r="AZ23" s="104"/>
      <c r="BA23" s="105">
        <f t="shared" si="9"/>
        <v>0</v>
      </c>
      <c r="BB23" s="105">
        <f t="shared" si="10"/>
        <v>0</v>
      </c>
      <c r="BC23" s="105">
        <f t="shared" si="11"/>
        <v>0</v>
      </c>
      <c r="BD23" s="105">
        <f t="shared" si="12"/>
        <v>0</v>
      </c>
      <c r="BE23" s="100">
        <v>0</v>
      </c>
      <c r="BF23" s="105">
        <f t="shared" si="13"/>
        <v>0</v>
      </c>
      <c r="BG23" s="105">
        <f t="shared" si="14"/>
        <v>0</v>
      </c>
      <c r="BH23" s="105">
        <f t="shared" si="15"/>
        <v>0</v>
      </c>
      <c r="BI23" s="105">
        <f t="shared" si="16"/>
        <v>0</v>
      </c>
      <c r="BJ23" s="105">
        <f t="shared" si="17"/>
        <v>0</v>
      </c>
      <c r="BK23" s="105">
        <f t="shared" si="18"/>
        <v>0</v>
      </c>
      <c r="BL23" s="106"/>
      <c r="BM23" s="107"/>
      <c r="BN23" s="107">
        <f t="shared" si="3"/>
        <v>0</v>
      </c>
      <c r="BO23" s="107">
        <f t="shared" si="4"/>
        <v>0</v>
      </c>
    </row>
    <row r="24" spans="1:67" s="108" customFormat="1" ht="22.5" customHeight="1">
      <c r="A24" s="101"/>
      <c r="B24" s="111"/>
      <c r="C24" s="111"/>
      <c r="D24" s="91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112"/>
      <c r="AB24" s="95"/>
      <c r="AC24" s="95"/>
      <c r="AD24" s="95"/>
      <c r="AE24" s="95"/>
      <c r="AF24" s="95"/>
      <c r="AG24" s="95"/>
      <c r="AH24" s="95"/>
      <c r="AI24" s="97">
        <f t="shared" si="5"/>
        <v>0</v>
      </c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>
        <f t="shared" si="6"/>
        <v>0</v>
      </c>
      <c r="AU24" s="97">
        <f t="shared" si="7"/>
        <v>0</v>
      </c>
      <c r="AV24" s="97">
        <f t="shared" si="8"/>
        <v>0</v>
      </c>
      <c r="AW24" s="98">
        <f>INDEX(AA24:BK24,MATCH(INDEX(Data_Shet!B$1:B$27,MATCH(BB$1,Data_Shet!A$1:A$27,0)),$AA$2:$BK$2,0))</f>
        <v>0</v>
      </c>
      <c r="AX24" s="103"/>
      <c r="AY24" s="92"/>
      <c r="AZ24" s="104"/>
      <c r="BA24" s="105">
        <f t="shared" si="9"/>
        <v>0</v>
      </c>
      <c r="BB24" s="105">
        <f t="shared" si="10"/>
        <v>0</v>
      </c>
      <c r="BC24" s="105">
        <f t="shared" si="11"/>
        <v>0</v>
      </c>
      <c r="BD24" s="105">
        <f t="shared" si="12"/>
        <v>0</v>
      </c>
      <c r="BE24" s="100">
        <v>0</v>
      </c>
      <c r="BF24" s="105">
        <f t="shared" si="13"/>
        <v>0</v>
      </c>
      <c r="BG24" s="105">
        <f t="shared" si="14"/>
        <v>0</v>
      </c>
      <c r="BH24" s="105">
        <f t="shared" si="15"/>
        <v>0</v>
      </c>
      <c r="BI24" s="105">
        <f t="shared" si="16"/>
        <v>0</v>
      </c>
      <c r="BJ24" s="105">
        <f t="shared" si="17"/>
        <v>0</v>
      </c>
      <c r="BK24" s="105">
        <f t="shared" si="18"/>
        <v>0</v>
      </c>
      <c r="BL24" s="106"/>
      <c r="BM24" s="107"/>
      <c r="BN24" s="107">
        <f t="shared" si="3"/>
        <v>0</v>
      </c>
      <c r="BO24" s="107">
        <f t="shared" si="4"/>
        <v>0</v>
      </c>
    </row>
    <row r="25" spans="1:67" s="108" customFormat="1" ht="22.5" customHeight="1">
      <c r="A25" s="101"/>
      <c r="B25" s="111"/>
      <c r="C25" s="111"/>
      <c r="D25" s="91"/>
      <c r="E25" s="9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112"/>
      <c r="AB25" s="95"/>
      <c r="AC25" s="95"/>
      <c r="AD25" s="95"/>
      <c r="AE25" s="95"/>
      <c r="AF25" s="95"/>
      <c r="AG25" s="95"/>
      <c r="AH25" s="95"/>
      <c r="AI25" s="97">
        <f t="shared" si="5"/>
        <v>0</v>
      </c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>
        <f t="shared" si="6"/>
        <v>0</v>
      </c>
      <c r="AU25" s="97">
        <f t="shared" si="7"/>
        <v>0</v>
      </c>
      <c r="AV25" s="97">
        <f t="shared" si="8"/>
        <v>0</v>
      </c>
      <c r="AW25" s="98">
        <f>INDEX(AA25:BK25,MATCH(INDEX(Data_Shet!B$1:B$27,MATCH(BB$1,Data_Shet!A$1:A$27,0)),$AA$2:$BK$2,0))</f>
        <v>0</v>
      </c>
      <c r="AX25" s="103"/>
      <c r="AY25" s="92"/>
      <c r="AZ25" s="104"/>
      <c r="BA25" s="105">
        <f t="shared" si="9"/>
        <v>0</v>
      </c>
      <c r="BB25" s="105">
        <f t="shared" si="10"/>
        <v>0</v>
      </c>
      <c r="BC25" s="105">
        <f t="shared" si="11"/>
        <v>0</v>
      </c>
      <c r="BD25" s="105">
        <f t="shared" si="12"/>
        <v>0</v>
      </c>
      <c r="BE25" s="100">
        <v>0</v>
      </c>
      <c r="BF25" s="105">
        <f t="shared" si="13"/>
        <v>0</v>
      </c>
      <c r="BG25" s="105">
        <f t="shared" si="14"/>
        <v>0</v>
      </c>
      <c r="BH25" s="105">
        <f t="shared" si="15"/>
        <v>0</v>
      </c>
      <c r="BI25" s="105">
        <f t="shared" si="16"/>
        <v>0</v>
      </c>
      <c r="BJ25" s="105">
        <f t="shared" si="17"/>
        <v>0</v>
      </c>
      <c r="BK25" s="105">
        <f t="shared" si="18"/>
        <v>0</v>
      </c>
      <c r="BL25" s="106"/>
      <c r="BM25" s="107"/>
      <c r="BN25" s="107">
        <f t="shared" si="3"/>
        <v>0</v>
      </c>
      <c r="BO25" s="107">
        <f t="shared" si="4"/>
        <v>0</v>
      </c>
    </row>
    <row r="26" spans="1:67" s="108" customFormat="1" ht="22.5" customHeight="1">
      <c r="A26" s="101"/>
      <c r="B26" s="111"/>
      <c r="C26" s="111"/>
      <c r="D26" s="91"/>
      <c r="E26" s="9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112"/>
      <c r="AB26" s="95"/>
      <c r="AC26" s="95"/>
      <c r="AD26" s="95"/>
      <c r="AE26" s="95"/>
      <c r="AF26" s="95"/>
      <c r="AG26" s="95"/>
      <c r="AH26" s="95"/>
      <c r="AI26" s="97">
        <f t="shared" si="5"/>
        <v>0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>
        <f t="shared" si="6"/>
        <v>0</v>
      </c>
      <c r="AU26" s="97">
        <f t="shared" si="7"/>
        <v>0</v>
      </c>
      <c r="AV26" s="97">
        <f t="shared" si="8"/>
        <v>0</v>
      </c>
      <c r="AW26" s="98">
        <f>INDEX(AA26:BK26,MATCH(INDEX(Data_Shet!B$1:B$27,MATCH(BB$1,Data_Shet!A$1:A$27,0)),$AA$2:$BK$2,0))</f>
        <v>0</v>
      </c>
      <c r="AX26" s="103"/>
      <c r="AY26" s="92"/>
      <c r="AZ26" s="104"/>
      <c r="BA26" s="105">
        <f t="shared" si="9"/>
        <v>0</v>
      </c>
      <c r="BB26" s="105">
        <f t="shared" si="10"/>
        <v>0</v>
      </c>
      <c r="BC26" s="105">
        <f t="shared" si="11"/>
        <v>0</v>
      </c>
      <c r="BD26" s="105">
        <f t="shared" si="12"/>
        <v>0</v>
      </c>
      <c r="BE26" s="100">
        <v>0</v>
      </c>
      <c r="BF26" s="105">
        <f t="shared" si="13"/>
        <v>0</v>
      </c>
      <c r="BG26" s="105">
        <f t="shared" si="14"/>
        <v>0</v>
      </c>
      <c r="BH26" s="105">
        <f t="shared" si="15"/>
        <v>0</v>
      </c>
      <c r="BI26" s="105">
        <f t="shared" si="16"/>
        <v>0</v>
      </c>
      <c r="BJ26" s="105">
        <f t="shared" si="17"/>
        <v>0</v>
      </c>
      <c r="BK26" s="105">
        <f t="shared" si="18"/>
        <v>0</v>
      </c>
      <c r="BL26" s="106"/>
      <c r="BM26" s="107"/>
      <c r="BN26" s="107">
        <f t="shared" si="3"/>
        <v>0</v>
      </c>
      <c r="BO26" s="107">
        <f t="shared" si="4"/>
        <v>0</v>
      </c>
    </row>
    <row r="27" spans="1:67" s="108" customFormat="1" ht="22.5" customHeight="1">
      <c r="A27" s="101"/>
      <c r="B27" s="111"/>
      <c r="C27" s="111"/>
      <c r="D27" s="91"/>
      <c r="E27" s="9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112"/>
      <c r="AB27" s="95"/>
      <c r="AC27" s="95"/>
      <c r="AD27" s="95"/>
      <c r="AE27" s="95"/>
      <c r="AF27" s="95"/>
      <c r="AG27" s="95"/>
      <c r="AH27" s="95"/>
      <c r="AI27" s="97">
        <f t="shared" si="5"/>
        <v>0</v>
      </c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>
        <f t="shared" si="6"/>
        <v>0</v>
      </c>
      <c r="AU27" s="97">
        <f t="shared" si="7"/>
        <v>0</v>
      </c>
      <c r="AV27" s="97">
        <f t="shared" si="8"/>
        <v>0</v>
      </c>
      <c r="AW27" s="98">
        <f>INDEX(AA27:BK27,MATCH(INDEX(Data_Shet!B$1:B$27,MATCH(BB$1,Data_Shet!A$1:A$27,0)),$AA$2:$BK$2,0))</f>
        <v>0</v>
      </c>
      <c r="AX27" s="103"/>
      <c r="AY27" s="92"/>
      <c r="AZ27" s="104"/>
      <c r="BA27" s="105">
        <f t="shared" si="9"/>
        <v>0</v>
      </c>
      <c r="BB27" s="105">
        <f t="shared" si="10"/>
        <v>0</v>
      </c>
      <c r="BC27" s="105">
        <f t="shared" si="11"/>
        <v>0</v>
      </c>
      <c r="BD27" s="105">
        <f t="shared" si="12"/>
        <v>0</v>
      </c>
      <c r="BE27" s="100">
        <v>0</v>
      </c>
      <c r="BF27" s="105">
        <f t="shared" si="13"/>
        <v>0</v>
      </c>
      <c r="BG27" s="105">
        <f t="shared" si="14"/>
        <v>0</v>
      </c>
      <c r="BH27" s="105">
        <f t="shared" si="15"/>
        <v>0</v>
      </c>
      <c r="BI27" s="105">
        <f t="shared" si="16"/>
        <v>0</v>
      </c>
      <c r="BJ27" s="105">
        <f t="shared" si="17"/>
        <v>0</v>
      </c>
      <c r="BK27" s="105">
        <f t="shared" si="18"/>
        <v>0</v>
      </c>
      <c r="BL27" s="106"/>
      <c r="BM27" s="107"/>
      <c r="BN27" s="107">
        <f t="shared" si="3"/>
        <v>0</v>
      </c>
      <c r="BO27" s="107">
        <f t="shared" si="4"/>
        <v>0</v>
      </c>
    </row>
    <row r="28" spans="1:67" s="108" customFormat="1" ht="22.5" customHeight="1">
      <c r="A28" s="101"/>
      <c r="B28" s="111"/>
      <c r="C28" s="111"/>
      <c r="D28" s="91"/>
      <c r="E28" s="9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112"/>
      <c r="AB28" s="95"/>
      <c r="AC28" s="95"/>
      <c r="AD28" s="95"/>
      <c r="AE28" s="95"/>
      <c r="AF28" s="95"/>
      <c r="AG28" s="95"/>
      <c r="AH28" s="95"/>
      <c r="AI28" s="97">
        <f t="shared" si="5"/>
        <v>0</v>
      </c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>
        <f t="shared" si="6"/>
        <v>0</v>
      </c>
      <c r="AU28" s="97">
        <f t="shared" si="7"/>
        <v>0</v>
      </c>
      <c r="AV28" s="97">
        <f t="shared" si="8"/>
        <v>0</v>
      </c>
      <c r="AW28" s="98">
        <f>INDEX(AA28:BK28,MATCH(INDEX(Data_Shet!B$1:B$27,MATCH(BB$1,Data_Shet!A$1:A$27,0)),$AA$2:$BK$2,0))</f>
        <v>0</v>
      </c>
      <c r="AX28" s="103"/>
      <c r="AY28" s="92"/>
      <c r="AZ28" s="104"/>
      <c r="BA28" s="105">
        <f t="shared" si="9"/>
        <v>0</v>
      </c>
      <c r="BB28" s="105">
        <f t="shared" si="10"/>
        <v>0</v>
      </c>
      <c r="BC28" s="105">
        <f t="shared" si="11"/>
        <v>0</v>
      </c>
      <c r="BD28" s="105">
        <f t="shared" si="12"/>
        <v>0</v>
      </c>
      <c r="BE28" s="100">
        <v>0</v>
      </c>
      <c r="BF28" s="105">
        <f t="shared" si="13"/>
        <v>0</v>
      </c>
      <c r="BG28" s="105">
        <f t="shared" si="14"/>
        <v>0</v>
      </c>
      <c r="BH28" s="105">
        <f t="shared" si="15"/>
        <v>0</v>
      </c>
      <c r="BI28" s="105">
        <f t="shared" si="16"/>
        <v>0</v>
      </c>
      <c r="BJ28" s="105">
        <f t="shared" si="17"/>
        <v>0</v>
      </c>
      <c r="BK28" s="105">
        <f t="shared" si="18"/>
        <v>0</v>
      </c>
      <c r="BL28" s="106"/>
      <c r="BM28" s="107"/>
      <c r="BN28" s="107">
        <f t="shared" si="3"/>
        <v>0</v>
      </c>
      <c r="BO28" s="107">
        <f t="shared" si="4"/>
        <v>0</v>
      </c>
    </row>
    <row r="29" spans="1:67" s="108" customFormat="1" ht="22.5" customHeight="1">
      <c r="A29" s="101"/>
      <c r="B29" s="111"/>
      <c r="C29" s="111"/>
      <c r="D29" s="91"/>
      <c r="E29" s="9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112"/>
      <c r="AB29" s="95"/>
      <c r="AC29" s="95"/>
      <c r="AD29" s="95"/>
      <c r="AE29" s="95"/>
      <c r="AF29" s="95"/>
      <c r="AG29" s="95"/>
      <c r="AH29" s="95">
        <f>+AF29-AG29</f>
        <v>0</v>
      </c>
      <c r="AI29" s="97">
        <f t="shared" si="5"/>
        <v>0</v>
      </c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>
        <f t="shared" si="6"/>
        <v>0</v>
      </c>
      <c r="AU29" s="97">
        <f t="shared" si="7"/>
        <v>0</v>
      </c>
      <c r="AV29" s="97">
        <f t="shared" si="8"/>
        <v>0</v>
      </c>
      <c r="AW29" s="98">
        <f>INDEX(AA29:BK29,MATCH(INDEX(Data_Shet!B$1:B$27,MATCH(BB$1,Data_Shet!A$1:A$27,0)),$AA$2:$BK$2,0))</f>
        <v>0</v>
      </c>
      <c r="AX29" s="103"/>
      <c r="AY29" s="92"/>
      <c r="AZ29" s="104"/>
      <c r="BA29" s="105">
        <f t="shared" si="9"/>
        <v>0</v>
      </c>
      <c r="BB29" s="105">
        <f t="shared" si="10"/>
        <v>0</v>
      </c>
      <c r="BC29" s="105">
        <f t="shared" si="11"/>
        <v>0</v>
      </c>
      <c r="BD29" s="105">
        <f t="shared" si="12"/>
        <v>0</v>
      </c>
      <c r="BE29" s="100">
        <v>0</v>
      </c>
      <c r="BF29" s="105">
        <f t="shared" si="13"/>
        <v>0</v>
      </c>
      <c r="BG29" s="105">
        <f t="shared" si="14"/>
        <v>0</v>
      </c>
      <c r="BH29" s="105">
        <f t="shared" si="15"/>
        <v>0</v>
      </c>
      <c r="BI29" s="105">
        <f t="shared" si="16"/>
        <v>0</v>
      </c>
      <c r="BJ29" s="105">
        <f t="shared" si="17"/>
        <v>0</v>
      </c>
      <c r="BK29" s="105">
        <f t="shared" si="18"/>
        <v>0</v>
      </c>
      <c r="BL29" s="106"/>
      <c r="BM29" s="107"/>
      <c r="BN29" s="107">
        <f t="shared" si="3"/>
        <v>0</v>
      </c>
      <c r="BO29" s="107">
        <f t="shared" si="4"/>
        <v>0</v>
      </c>
    </row>
    <row r="30" spans="1:67" s="108" customFormat="1" ht="22.5" customHeight="1">
      <c r="A30" s="101"/>
      <c r="B30" s="114"/>
      <c r="C30" s="114"/>
      <c r="D30" s="91"/>
      <c r="E30" s="92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112"/>
      <c r="AB30" s="95"/>
      <c r="AC30" s="95"/>
      <c r="AD30" s="95"/>
      <c r="AE30" s="95"/>
      <c r="AF30" s="95"/>
      <c r="AG30" s="95"/>
      <c r="AH30" s="95"/>
      <c r="AI30" s="97">
        <f t="shared" si="5"/>
        <v>0</v>
      </c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>
        <f t="shared" si="6"/>
        <v>0</v>
      </c>
      <c r="AU30" s="97">
        <f t="shared" si="7"/>
        <v>0</v>
      </c>
      <c r="AV30" s="97">
        <f t="shared" si="8"/>
        <v>0</v>
      </c>
      <c r="AW30" s="98">
        <f>INDEX(AA30:BK30,MATCH(INDEX(Data_Shet!B$1:B$27,MATCH(BB$1,Data_Shet!A$1:A$27,0)),$AA$2:$BK$2,0))</f>
        <v>0</v>
      </c>
      <c r="AX30" s="103"/>
      <c r="AY30" s="92"/>
      <c r="AZ30" s="104"/>
      <c r="BA30" s="105">
        <f t="shared" si="9"/>
        <v>0</v>
      </c>
      <c r="BB30" s="105">
        <f t="shared" si="10"/>
        <v>0</v>
      </c>
      <c r="BC30" s="105">
        <f t="shared" si="11"/>
        <v>0</v>
      </c>
      <c r="BD30" s="105">
        <f t="shared" si="12"/>
        <v>0</v>
      </c>
      <c r="BE30" s="100">
        <v>0</v>
      </c>
      <c r="BF30" s="105">
        <f t="shared" si="13"/>
        <v>0</v>
      </c>
      <c r="BG30" s="105">
        <f t="shared" si="14"/>
        <v>0</v>
      </c>
      <c r="BH30" s="105">
        <f t="shared" si="15"/>
        <v>0</v>
      </c>
      <c r="BI30" s="105">
        <f t="shared" si="16"/>
        <v>0</v>
      </c>
      <c r="BJ30" s="105">
        <f t="shared" si="17"/>
        <v>0</v>
      </c>
      <c r="BK30" s="105">
        <f t="shared" si="18"/>
        <v>0</v>
      </c>
      <c r="BL30" s="106"/>
      <c r="BM30" s="107"/>
      <c r="BN30" s="107">
        <f t="shared" si="3"/>
        <v>0</v>
      </c>
      <c r="BO30" s="107">
        <f t="shared" si="4"/>
        <v>0</v>
      </c>
    </row>
    <row r="31" spans="1:67" s="108" customFormat="1" ht="22.5" customHeight="1">
      <c r="A31" s="101"/>
      <c r="B31" s="114"/>
      <c r="C31" s="114"/>
      <c r="D31" s="91"/>
      <c r="E31" s="9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112"/>
      <c r="AB31" s="112"/>
      <c r="AC31" s="112"/>
      <c r="AD31" s="95"/>
      <c r="AE31" s="95"/>
      <c r="AF31" s="95"/>
      <c r="AG31" s="95"/>
      <c r="AH31" s="95"/>
      <c r="AI31" s="97">
        <f t="shared" si="5"/>
        <v>0</v>
      </c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>
        <f t="shared" si="6"/>
        <v>0</v>
      </c>
      <c r="AU31" s="97">
        <f t="shared" si="7"/>
        <v>0</v>
      </c>
      <c r="AV31" s="97">
        <f t="shared" si="8"/>
        <v>0</v>
      </c>
      <c r="AW31" s="98">
        <f>INDEX(AA31:BK31,MATCH(INDEX(Data_Shet!B$1:B$27,MATCH(BB$1,Data_Shet!A$1:A$27,0)),$AA$2:$BK$2,0))</f>
        <v>0</v>
      </c>
      <c r="AX31" s="103"/>
      <c r="AY31" s="92"/>
      <c r="AZ31" s="104"/>
      <c r="BA31" s="105">
        <f t="shared" si="9"/>
        <v>0</v>
      </c>
      <c r="BB31" s="105">
        <f t="shared" si="10"/>
        <v>0</v>
      </c>
      <c r="BC31" s="105">
        <f t="shared" si="11"/>
        <v>0</v>
      </c>
      <c r="BD31" s="105">
        <f t="shared" si="12"/>
        <v>0</v>
      </c>
      <c r="BE31" s="100">
        <v>0</v>
      </c>
      <c r="BF31" s="105">
        <f t="shared" si="13"/>
        <v>0</v>
      </c>
      <c r="BG31" s="105">
        <f t="shared" si="14"/>
        <v>0</v>
      </c>
      <c r="BH31" s="105">
        <f t="shared" si="15"/>
        <v>0</v>
      </c>
      <c r="BI31" s="105">
        <f t="shared" si="16"/>
        <v>0</v>
      </c>
      <c r="BJ31" s="105">
        <f t="shared" si="17"/>
        <v>0</v>
      </c>
      <c r="BK31" s="105">
        <f t="shared" si="18"/>
        <v>0</v>
      </c>
      <c r="BL31" s="106"/>
      <c r="BM31" s="107"/>
      <c r="BN31" s="107">
        <f t="shared" si="3"/>
        <v>0</v>
      </c>
      <c r="BO31" s="107">
        <f t="shared" si="4"/>
        <v>0</v>
      </c>
    </row>
    <row r="32" spans="1:67" s="108" customFormat="1" ht="22.5" customHeight="1">
      <c r="A32" s="101"/>
      <c r="B32" s="114"/>
      <c r="C32" s="114"/>
      <c r="D32" s="91"/>
      <c r="E32" s="9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112"/>
      <c r="AB32" s="112"/>
      <c r="AC32" s="112"/>
      <c r="AD32" s="95"/>
      <c r="AE32" s="95"/>
      <c r="AF32" s="95"/>
      <c r="AG32" s="95"/>
      <c r="AH32" s="95">
        <f t="shared" ref="AH32:AH37" si="19">+AF32-AG32</f>
        <v>0</v>
      </c>
      <c r="AI32" s="97">
        <f t="shared" si="5"/>
        <v>0</v>
      </c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>
        <f t="shared" si="6"/>
        <v>0</v>
      </c>
      <c r="AU32" s="97">
        <f t="shared" si="7"/>
        <v>0</v>
      </c>
      <c r="AV32" s="97">
        <f t="shared" si="8"/>
        <v>0</v>
      </c>
      <c r="AW32" s="98">
        <f>INDEX(AA32:BK32,MATCH(INDEX(Data_Shet!B$1:B$27,MATCH(BB$1,Data_Shet!A$1:A$27,0)),$AA$2:$BK$2,0))</f>
        <v>0</v>
      </c>
      <c r="AX32" s="103"/>
      <c r="AY32" s="92"/>
      <c r="AZ32" s="104"/>
      <c r="BA32" s="105">
        <f t="shared" si="9"/>
        <v>0</v>
      </c>
      <c r="BB32" s="105">
        <f t="shared" si="10"/>
        <v>0</v>
      </c>
      <c r="BC32" s="105">
        <f t="shared" si="11"/>
        <v>0</v>
      </c>
      <c r="BD32" s="105">
        <f t="shared" si="12"/>
        <v>0</v>
      </c>
      <c r="BE32" s="100">
        <v>0</v>
      </c>
      <c r="BF32" s="105">
        <f t="shared" si="13"/>
        <v>0</v>
      </c>
      <c r="BG32" s="105">
        <f t="shared" si="14"/>
        <v>0</v>
      </c>
      <c r="BH32" s="105">
        <f t="shared" si="15"/>
        <v>0</v>
      </c>
      <c r="BI32" s="105">
        <f t="shared" si="16"/>
        <v>0</v>
      </c>
      <c r="BJ32" s="105">
        <f t="shared" si="17"/>
        <v>0</v>
      </c>
      <c r="BK32" s="105">
        <f t="shared" si="18"/>
        <v>0</v>
      </c>
      <c r="BL32" s="106"/>
      <c r="BM32" s="107"/>
      <c r="BN32" s="107">
        <f t="shared" si="3"/>
        <v>0</v>
      </c>
      <c r="BO32" s="107">
        <f t="shared" si="4"/>
        <v>0</v>
      </c>
    </row>
    <row r="33" spans="1:67" s="108" customFormat="1" ht="22.5" customHeight="1">
      <c r="A33" s="101"/>
      <c r="B33" s="114"/>
      <c r="C33" s="114"/>
      <c r="D33" s="91"/>
      <c r="E33" s="92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112"/>
      <c r="AB33" s="112"/>
      <c r="AC33" s="112"/>
      <c r="AD33" s="95"/>
      <c r="AE33" s="95"/>
      <c r="AF33" s="95"/>
      <c r="AG33" s="95"/>
      <c r="AH33" s="95">
        <f t="shared" si="19"/>
        <v>0</v>
      </c>
      <c r="AI33" s="97">
        <f t="shared" si="5"/>
        <v>0</v>
      </c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>
        <f t="shared" si="6"/>
        <v>0</v>
      </c>
      <c r="AU33" s="97">
        <f t="shared" si="7"/>
        <v>0</v>
      </c>
      <c r="AV33" s="97">
        <f t="shared" si="8"/>
        <v>0</v>
      </c>
      <c r="AW33" s="98">
        <f>INDEX(AA33:BK33,MATCH(INDEX(Data_Shet!B$1:B$27,MATCH(BB$1,Data_Shet!A$1:A$27,0)),$AA$2:$BK$2,0))</f>
        <v>0</v>
      </c>
      <c r="AX33" s="103"/>
      <c r="AY33" s="92"/>
      <c r="AZ33" s="104"/>
      <c r="BA33" s="105">
        <f t="shared" si="9"/>
        <v>0</v>
      </c>
      <c r="BB33" s="105">
        <f t="shared" si="10"/>
        <v>0</v>
      </c>
      <c r="BC33" s="105">
        <f t="shared" si="11"/>
        <v>0</v>
      </c>
      <c r="BD33" s="105">
        <f t="shared" si="12"/>
        <v>0</v>
      </c>
      <c r="BE33" s="100">
        <v>0</v>
      </c>
      <c r="BF33" s="105">
        <f t="shared" si="13"/>
        <v>0</v>
      </c>
      <c r="BG33" s="105">
        <f t="shared" si="14"/>
        <v>0</v>
      </c>
      <c r="BH33" s="105">
        <f t="shared" si="15"/>
        <v>0</v>
      </c>
      <c r="BI33" s="105">
        <f t="shared" si="16"/>
        <v>0</v>
      </c>
      <c r="BJ33" s="105">
        <f t="shared" si="17"/>
        <v>0</v>
      </c>
      <c r="BK33" s="105">
        <f t="shared" si="18"/>
        <v>0</v>
      </c>
      <c r="BL33" s="106"/>
      <c r="BM33" s="107"/>
      <c r="BN33" s="107">
        <f t="shared" si="3"/>
        <v>0</v>
      </c>
      <c r="BO33" s="107">
        <f t="shared" si="4"/>
        <v>0</v>
      </c>
    </row>
    <row r="34" spans="1:67" s="108" customFormat="1" ht="22.5" customHeight="1">
      <c r="A34" s="101"/>
      <c r="B34" s="114"/>
      <c r="C34" s="114"/>
      <c r="D34" s="91"/>
      <c r="E34" s="92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112"/>
      <c r="AB34" s="112"/>
      <c r="AC34" s="112"/>
      <c r="AD34" s="95"/>
      <c r="AE34" s="95"/>
      <c r="AF34" s="95"/>
      <c r="AG34" s="95"/>
      <c r="AH34" s="95">
        <f t="shared" si="19"/>
        <v>0</v>
      </c>
      <c r="AI34" s="97">
        <f t="shared" si="5"/>
        <v>0</v>
      </c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>
        <f t="shared" si="6"/>
        <v>0</v>
      </c>
      <c r="AU34" s="97">
        <f t="shared" si="7"/>
        <v>0</v>
      </c>
      <c r="AV34" s="97">
        <f t="shared" si="8"/>
        <v>0</v>
      </c>
      <c r="AW34" s="98">
        <f>INDEX(AA34:BK34,MATCH(INDEX(Data_Shet!B$1:B$27,MATCH(BB$1,Data_Shet!A$1:A$27,0)),$AA$2:$BK$2,0))</f>
        <v>0</v>
      </c>
      <c r="AX34" s="103"/>
      <c r="AY34" s="92"/>
      <c r="AZ34" s="104"/>
      <c r="BA34" s="105">
        <f t="shared" si="9"/>
        <v>0</v>
      </c>
      <c r="BB34" s="105">
        <f t="shared" si="10"/>
        <v>0</v>
      </c>
      <c r="BC34" s="105">
        <f t="shared" si="11"/>
        <v>0</v>
      </c>
      <c r="BD34" s="105">
        <f t="shared" si="12"/>
        <v>0</v>
      </c>
      <c r="BE34" s="100">
        <v>0</v>
      </c>
      <c r="BF34" s="105">
        <f t="shared" si="13"/>
        <v>0</v>
      </c>
      <c r="BG34" s="105">
        <f t="shared" si="14"/>
        <v>0</v>
      </c>
      <c r="BH34" s="105">
        <f t="shared" si="15"/>
        <v>0</v>
      </c>
      <c r="BI34" s="105">
        <f t="shared" si="16"/>
        <v>0</v>
      </c>
      <c r="BJ34" s="105">
        <f t="shared" si="17"/>
        <v>0</v>
      </c>
      <c r="BK34" s="105">
        <f t="shared" si="18"/>
        <v>0</v>
      </c>
      <c r="BL34" s="106"/>
      <c r="BM34" s="107"/>
      <c r="BN34" s="107">
        <f t="shared" si="3"/>
        <v>0</v>
      </c>
      <c r="BO34" s="107">
        <f t="shared" si="4"/>
        <v>0</v>
      </c>
    </row>
    <row r="35" spans="1:67" s="108" customFormat="1" ht="22.5" customHeight="1">
      <c r="A35" s="101"/>
      <c r="B35" s="114"/>
      <c r="C35" s="114"/>
      <c r="D35" s="91"/>
      <c r="E35" s="92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112"/>
      <c r="AB35" s="112"/>
      <c r="AC35" s="112"/>
      <c r="AD35" s="95"/>
      <c r="AE35" s="95"/>
      <c r="AF35" s="95"/>
      <c r="AG35" s="95"/>
      <c r="AH35" s="95">
        <f t="shared" si="19"/>
        <v>0</v>
      </c>
      <c r="AI35" s="97">
        <f t="shared" si="5"/>
        <v>0</v>
      </c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>
        <f t="shared" si="6"/>
        <v>0</v>
      </c>
      <c r="AU35" s="97">
        <f t="shared" si="7"/>
        <v>0</v>
      </c>
      <c r="AV35" s="97">
        <f t="shared" si="8"/>
        <v>0</v>
      </c>
      <c r="AW35" s="98">
        <f>INDEX(AA35:BK35,MATCH(INDEX(Data_Shet!B$1:B$27,MATCH(BB$1,Data_Shet!A$1:A$27,0)),$AA$2:$BK$2,0))</f>
        <v>0</v>
      </c>
      <c r="AX35" s="103"/>
      <c r="AY35" s="92"/>
      <c r="AZ35" s="104"/>
      <c r="BA35" s="105">
        <f t="shared" si="9"/>
        <v>0</v>
      </c>
      <c r="BB35" s="105">
        <f t="shared" si="10"/>
        <v>0</v>
      </c>
      <c r="BC35" s="105">
        <f t="shared" si="11"/>
        <v>0</v>
      </c>
      <c r="BD35" s="105">
        <f t="shared" si="12"/>
        <v>0</v>
      </c>
      <c r="BE35" s="100">
        <v>0</v>
      </c>
      <c r="BF35" s="105">
        <f t="shared" si="13"/>
        <v>0</v>
      </c>
      <c r="BG35" s="105">
        <f t="shared" si="14"/>
        <v>0</v>
      </c>
      <c r="BH35" s="105">
        <f t="shared" si="15"/>
        <v>0</v>
      </c>
      <c r="BI35" s="105">
        <f t="shared" si="16"/>
        <v>0</v>
      </c>
      <c r="BJ35" s="105">
        <f t="shared" si="17"/>
        <v>0</v>
      </c>
      <c r="BK35" s="105">
        <f t="shared" si="18"/>
        <v>0</v>
      </c>
      <c r="BL35" s="106"/>
      <c r="BM35" s="107"/>
      <c r="BN35" s="107">
        <f t="shared" si="3"/>
        <v>0</v>
      </c>
      <c r="BO35" s="107">
        <f t="shared" si="4"/>
        <v>0</v>
      </c>
    </row>
    <row r="36" spans="1:67" s="108" customFormat="1" ht="22.5" customHeight="1">
      <c r="A36" s="101"/>
      <c r="B36" s="114"/>
      <c r="C36" s="114"/>
      <c r="D36" s="91"/>
      <c r="E36" s="92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112"/>
      <c r="AB36" s="112"/>
      <c r="AC36" s="112"/>
      <c r="AD36" s="95"/>
      <c r="AE36" s="95"/>
      <c r="AF36" s="95"/>
      <c r="AG36" s="95"/>
      <c r="AH36" s="95">
        <f t="shared" si="19"/>
        <v>0</v>
      </c>
      <c r="AI36" s="97">
        <f t="shared" si="5"/>
        <v>0</v>
      </c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>
        <f t="shared" si="6"/>
        <v>0</v>
      </c>
      <c r="AU36" s="97">
        <f t="shared" si="7"/>
        <v>0</v>
      </c>
      <c r="AV36" s="97">
        <f t="shared" si="8"/>
        <v>0</v>
      </c>
      <c r="AW36" s="98">
        <f>INDEX(AA36:BK36,MATCH(INDEX(Data_Shet!B$1:B$27,MATCH(BB$1,Data_Shet!A$1:A$27,0)),$AA$2:$BK$2,0))</f>
        <v>0</v>
      </c>
      <c r="AX36" s="103"/>
      <c r="AY36" s="92"/>
      <c r="AZ36" s="104"/>
      <c r="BA36" s="105">
        <f t="shared" si="9"/>
        <v>0</v>
      </c>
      <c r="BB36" s="105">
        <f t="shared" si="10"/>
        <v>0</v>
      </c>
      <c r="BC36" s="105">
        <f t="shared" si="11"/>
        <v>0</v>
      </c>
      <c r="BD36" s="105">
        <f t="shared" si="12"/>
        <v>0</v>
      </c>
      <c r="BE36" s="100">
        <v>0</v>
      </c>
      <c r="BF36" s="105">
        <f t="shared" si="13"/>
        <v>0</v>
      </c>
      <c r="BG36" s="105">
        <f t="shared" si="14"/>
        <v>0</v>
      </c>
      <c r="BH36" s="105">
        <f t="shared" si="15"/>
        <v>0</v>
      </c>
      <c r="BI36" s="105">
        <f t="shared" si="16"/>
        <v>0</v>
      </c>
      <c r="BJ36" s="105">
        <f t="shared" si="17"/>
        <v>0</v>
      </c>
      <c r="BK36" s="105">
        <f t="shared" si="18"/>
        <v>0</v>
      </c>
      <c r="BL36" s="106"/>
      <c r="BM36" s="107"/>
      <c r="BN36" s="107">
        <f t="shared" si="3"/>
        <v>0</v>
      </c>
      <c r="BO36" s="107">
        <f t="shared" si="4"/>
        <v>0</v>
      </c>
    </row>
    <row r="37" spans="1:67" s="108" customFormat="1" ht="22.5" customHeight="1">
      <c r="A37" s="101"/>
      <c r="B37" s="114"/>
      <c r="C37" s="114"/>
      <c r="D37" s="91"/>
      <c r="E37" s="9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112"/>
      <c r="AB37" s="112"/>
      <c r="AC37" s="112"/>
      <c r="AD37" s="95"/>
      <c r="AE37" s="95"/>
      <c r="AF37" s="95"/>
      <c r="AG37" s="95"/>
      <c r="AH37" s="95">
        <f t="shared" si="19"/>
        <v>0</v>
      </c>
      <c r="AI37" s="97">
        <f t="shared" si="5"/>
        <v>0</v>
      </c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>
        <f t="shared" si="6"/>
        <v>0</v>
      </c>
      <c r="AU37" s="97">
        <f t="shared" si="7"/>
        <v>0</v>
      </c>
      <c r="AV37" s="97">
        <f t="shared" si="8"/>
        <v>0</v>
      </c>
      <c r="AW37" s="98">
        <f>INDEX(AA37:BK37,MATCH(INDEX(Data_Shet!B$1:B$27,MATCH(BB$1,Data_Shet!A$1:A$27,0)),$AA$2:$BK$2,0))</f>
        <v>0</v>
      </c>
      <c r="AX37" s="103"/>
      <c r="AY37" s="92"/>
      <c r="AZ37" s="104"/>
      <c r="BA37" s="105">
        <f t="shared" si="9"/>
        <v>0</v>
      </c>
      <c r="BB37" s="105">
        <f t="shared" si="10"/>
        <v>0</v>
      </c>
      <c r="BC37" s="105">
        <f t="shared" si="11"/>
        <v>0</v>
      </c>
      <c r="BD37" s="105">
        <f t="shared" si="12"/>
        <v>0</v>
      </c>
      <c r="BE37" s="100">
        <v>0</v>
      </c>
      <c r="BF37" s="105">
        <f t="shared" si="13"/>
        <v>0</v>
      </c>
      <c r="BG37" s="105">
        <f t="shared" si="14"/>
        <v>0</v>
      </c>
      <c r="BH37" s="105">
        <f t="shared" si="15"/>
        <v>0</v>
      </c>
      <c r="BI37" s="105">
        <f t="shared" si="16"/>
        <v>0</v>
      </c>
      <c r="BJ37" s="105">
        <f t="shared" si="17"/>
        <v>0</v>
      </c>
      <c r="BK37" s="105">
        <f t="shared" si="18"/>
        <v>0</v>
      </c>
      <c r="BL37" s="106"/>
      <c r="BM37" s="107"/>
      <c r="BN37" s="107">
        <f t="shared" si="3"/>
        <v>0</v>
      </c>
      <c r="BO37" s="107">
        <f t="shared" si="4"/>
        <v>0</v>
      </c>
    </row>
    <row r="38" spans="1:67" s="108" customFormat="1" ht="22.5" customHeight="1">
      <c r="A38" s="101"/>
      <c r="B38" s="114"/>
      <c r="C38" s="114"/>
      <c r="D38" s="91"/>
      <c r="E38" s="9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112"/>
      <c r="AB38" s="112"/>
      <c r="AC38" s="95"/>
      <c r="AD38" s="95"/>
      <c r="AE38" s="95"/>
      <c r="AF38" s="95"/>
      <c r="AG38" s="95"/>
      <c r="AH38" s="95"/>
      <c r="AI38" s="97">
        <f t="shared" si="5"/>
        <v>0</v>
      </c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>
        <f t="shared" si="6"/>
        <v>0</v>
      </c>
      <c r="AU38" s="97">
        <f t="shared" si="7"/>
        <v>0</v>
      </c>
      <c r="AV38" s="97">
        <f t="shared" si="8"/>
        <v>0</v>
      </c>
      <c r="AW38" s="98">
        <f>INDEX(AA38:BK38,MATCH(INDEX(Data_Shet!B$1:B$27,MATCH(BB$1,Data_Shet!A$1:A$27,0)),$AA$2:$BK$2,0))</f>
        <v>0</v>
      </c>
      <c r="AX38" s="103"/>
      <c r="AY38" s="92"/>
      <c r="AZ38" s="104"/>
      <c r="BA38" s="105">
        <f t="shared" si="9"/>
        <v>0</v>
      </c>
      <c r="BB38" s="105">
        <f t="shared" si="10"/>
        <v>0</v>
      </c>
      <c r="BC38" s="105">
        <f t="shared" si="11"/>
        <v>0</v>
      </c>
      <c r="BD38" s="105">
        <f t="shared" si="12"/>
        <v>0</v>
      </c>
      <c r="BE38" s="100">
        <v>0</v>
      </c>
      <c r="BF38" s="105">
        <f t="shared" si="13"/>
        <v>0</v>
      </c>
      <c r="BG38" s="105">
        <f t="shared" si="14"/>
        <v>0</v>
      </c>
      <c r="BH38" s="105">
        <f t="shared" si="15"/>
        <v>0</v>
      </c>
      <c r="BI38" s="105">
        <f t="shared" si="16"/>
        <v>0</v>
      </c>
      <c r="BJ38" s="105">
        <f t="shared" si="17"/>
        <v>0</v>
      </c>
      <c r="BK38" s="105">
        <f t="shared" si="18"/>
        <v>0</v>
      </c>
      <c r="BL38" s="106"/>
      <c r="BM38" s="107"/>
      <c r="BN38" s="107">
        <f t="shared" si="3"/>
        <v>0</v>
      </c>
      <c r="BO38" s="107">
        <f t="shared" si="4"/>
        <v>0</v>
      </c>
    </row>
    <row r="39" spans="1:67" s="108" customFormat="1" ht="22.5" customHeight="1">
      <c r="A39" s="101"/>
      <c r="B39" s="114"/>
      <c r="C39" s="115"/>
      <c r="D39" s="91"/>
      <c r="E39" s="92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112"/>
      <c r="AB39" s="112"/>
      <c r="AC39" s="95"/>
      <c r="AD39" s="95"/>
      <c r="AE39" s="95"/>
      <c r="AF39" s="95"/>
      <c r="AG39" s="95"/>
      <c r="AH39" s="95">
        <f>+AF39-AG39</f>
        <v>0</v>
      </c>
      <c r="AI39" s="97">
        <f t="shared" si="5"/>
        <v>0</v>
      </c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>
        <f t="shared" si="6"/>
        <v>0</v>
      </c>
      <c r="AU39" s="97">
        <f t="shared" si="7"/>
        <v>0</v>
      </c>
      <c r="AV39" s="97">
        <f t="shared" si="8"/>
        <v>0</v>
      </c>
      <c r="AW39" s="98">
        <f>INDEX(AA39:BK39,MATCH(INDEX(Data_Shet!B$1:B$27,MATCH(BB$1,Data_Shet!A$1:A$27,0)),$AA$2:$BK$2,0))</f>
        <v>0</v>
      </c>
      <c r="AX39" s="103"/>
      <c r="AY39" s="92"/>
      <c r="AZ39" s="104"/>
      <c r="BA39" s="105">
        <f t="shared" si="9"/>
        <v>0</v>
      </c>
      <c r="BB39" s="105">
        <f t="shared" si="10"/>
        <v>0</v>
      </c>
      <c r="BC39" s="105">
        <f t="shared" si="11"/>
        <v>0</v>
      </c>
      <c r="BD39" s="105">
        <f t="shared" si="12"/>
        <v>0</v>
      </c>
      <c r="BE39" s="100">
        <v>0</v>
      </c>
      <c r="BF39" s="105">
        <f t="shared" si="13"/>
        <v>0</v>
      </c>
      <c r="BG39" s="105">
        <f t="shared" si="14"/>
        <v>0</v>
      </c>
      <c r="BH39" s="105">
        <f t="shared" si="15"/>
        <v>0</v>
      </c>
      <c r="BI39" s="105">
        <f t="shared" si="16"/>
        <v>0</v>
      </c>
      <c r="BJ39" s="105">
        <f t="shared" si="17"/>
        <v>0</v>
      </c>
      <c r="BK39" s="105">
        <f t="shared" si="18"/>
        <v>0</v>
      </c>
      <c r="BL39" s="106"/>
      <c r="BM39" s="107"/>
      <c r="BN39" s="107">
        <f t="shared" si="3"/>
        <v>0</v>
      </c>
      <c r="BO39" s="107">
        <f t="shared" si="4"/>
        <v>0</v>
      </c>
    </row>
    <row r="40" spans="1:67" s="108" customFormat="1" ht="22.5" customHeight="1">
      <c r="A40" s="101"/>
      <c r="B40" s="114"/>
      <c r="C40" s="115"/>
      <c r="D40" s="91"/>
      <c r="E40" s="92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112"/>
      <c r="AB40" s="95"/>
      <c r="AC40" s="95"/>
      <c r="AD40" s="95"/>
      <c r="AE40" s="95"/>
      <c r="AF40" s="95"/>
      <c r="AG40" s="95"/>
      <c r="AH40" s="95"/>
      <c r="AI40" s="97">
        <f t="shared" si="5"/>
        <v>0</v>
      </c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>
        <f t="shared" si="6"/>
        <v>0</v>
      </c>
      <c r="AU40" s="97">
        <f t="shared" si="7"/>
        <v>0</v>
      </c>
      <c r="AV40" s="97">
        <f t="shared" si="8"/>
        <v>0</v>
      </c>
      <c r="AW40" s="98">
        <f>INDEX(AA40:BK40,MATCH(INDEX(Data_Shet!B$1:B$27,MATCH(BB$1,Data_Shet!A$1:A$27,0)),$AA$2:$BK$2,0))</f>
        <v>0</v>
      </c>
      <c r="AX40" s="103"/>
      <c r="AY40" s="92"/>
      <c r="AZ40" s="104"/>
      <c r="BA40" s="105">
        <f t="shared" si="9"/>
        <v>0</v>
      </c>
      <c r="BB40" s="105">
        <f t="shared" si="10"/>
        <v>0</v>
      </c>
      <c r="BC40" s="105">
        <f t="shared" si="11"/>
        <v>0</v>
      </c>
      <c r="BD40" s="105">
        <f t="shared" si="12"/>
        <v>0</v>
      </c>
      <c r="BE40" s="100">
        <v>0</v>
      </c>
      <c r="BF40" s="105">
        <f t="shared" si="13"/>
        <v>0</v>
      </c>
      <c r="BG40" s="105">
        <f t="shared" si="14"/>
        <v>0</v>
      </c>
      <c r="BH40" s="105">
        <f t="shared" si="15"/>
        <v>0</v>
      </c>
      <c r="BI40" s="105">
        <f t="shared" si="16"/>
        <v>0</v>
      </c>
      <c r="BJ40" s="105">
        <f t="shared" si="17"/>
        <v>0</v>
      </c>
      <c r="BK40" s="105">
        <f t="shared" si="18"/>
        <v>0</v>
      </c>
      <c r="BL40" s="106"/>
      <c r="BM40" s="107"/>
      <c r="BN40" s="107">
        <f t="shared" si="3"/>
        <v>0</v>
      </c>
      <c r="BO40" s="107">
        <f t="shared" si="4"/>
        <v>0</v>
      </c>
    </row>
    <row r="41" spans="1:67" s="108" customFormat="1" ht="22.5" customHeight="1">
      <c r="A41" s="101"/>
      <c r="B41" s="115"/>
      <c r="C41" s="115"/>
      <c r="D41" s="91"/>
      <c r="E41" s="92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112"/>
      <c r="AB41" s="95"/>
      <c r="AC41" s="95"/>
      <c r="AD41" s="95"/>
      <c r="AE41" s="95"/>
      <c r="AF41" s="95"/>
      <c r="AG41" s="95"/>
      <c r="AH41" s="95"/>
      <c r="AI41" s="97">
        <f t="shared" si="5"/>
        <v>0</v>
      </c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>
        <f t="shared" si="6"/>
        <v>0</v>
      </c>
      <c r="AU41" s="97">
        <f t="shared" si="7"/>
        <v>0</v>
      </c>
      <c r="AV41" s="97">
        <f t="shared" si="8"/>
        <v>0</v>
      </c>
      <c r="AW41" s="98">
        <f>INDEX(AA41:BK41,MATCH(INDEX(Data_Shet!B$1:B$27,MATCH(BB$1,Data_Shet!A$1:A$27,0)),$AA$2:$BK$2,0))</f>
        <v>0</v>
      </c>
      <c r="AX41" s="103"/>
      <c r="AY41" s="92"/>
      <c r="AZ41" s="104"/>
      <c r="BA41" s="105">
        <f t="shared" si="9"/>
        <v>0</v>
      </c>
      <c r="BB41" s="105">
        <f t="shared" si="10"/>
        <v>0</v>
      </c>
      <c r="BC41" s="105">
        <f t="shared" si="11"/>
        <v>0</v>
      </c>
      <c r="BD41" s="105">
        <f t="shared" si="12"/>
        <v>0</v>
      </c>
      <c r="BE41" s="100">
        <v>0</v>
      </c>
      <c r="BF41" s="105">
        <f t="shared" si="13"/>
        <v>0</v>
      </c>
      <c r="BG41" s="105">
        <f t="shared" si="14"/>
        <v>0</v>
      </c>
      <c r="BH41" s="105">
        <f t="shared" si="15"/>
        <v>0</v>
      </c>
      <c r="BI41" s="105">
        <f t="shared" si="16"/>
        <v>0</v>
      </c>
      <c r="BJ41" s="105">
        <f t="shared" si="17"/>
        <v>0</v>
      </c>
      <c r="BK41" s="105">
        <f t="shared" si="18"/>
        <v>0</v>
      </c>
      <c r="BL41" s="106"/>
      <c r="BM41" s="107"/>
      <c r="BN41" s="107">
        <f t="shared" si="3"/>
        <v>0</v>
      </c>
      <c r="BO41" s="107">
        <f t="shared" si="4"/>
        <v>0</v>
      </c>
    </row>
    <row r="42" spans="1:67" s="108" customFormat="1" ht="22.5" customHeight="1">
      <c r="A42" s="101"/>
      <c r="B42" s="115"/>
      <c r="C42" s="115"/>
      <c r="D42" s="91"/>
      <c r="E42" s="92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112"/>
      <c r="AB42" s="95"/>
      <c r="AC42" s="95"/>
      <c r="AD42" s="95"/>
      <c r="AE42" s="95"/>
      <c r="AF42" s="95"/>
      <c r="AG42" s="95"/>
      <c r="AH42" s="95"/>
      <c r="AI42" s="97">
        <f t="shared" si="5"/>
        <v>0</v>
      </c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>
        <f t="shared" si="6"/>
        <v>0</v>
      </c>
      <c r="AU42" s="97">
        <f t="shared" si="7"/>
        <v>0</v>
      </c>
      <c r="AV42" s="97">
        <f t="shared" si="8"/>
        <v>0</v>
      </c>
      <c r="AW42" s="98">
        <f>INDEX(AA42:BK42,MATCH(INDEX(Data_Shet!B$1:B$27,MATCH(BB$1,Data_Shet!A$1:A$27,0)),$AA$2:$BK$2,0))</f>
        <v>0</v>
      </c>
      <c r="AX42" s="103"/>
      <c r="AY42" s="92"/>
      <c r="AZ42" s="104"/>
      <c r="BA42" s="105">
        <f t="shared" si="9"/>
        <v>0</v>
      </c>
      <c r="BB42" s="105">
        <f t="shared" si="10"/>
        <v>0</v>
      </c>
      <c r="BC42" s="105">
        <f t="shared" si="11"/>
        <v>0</v>
      </c>
      <c r="BD42" s="105">
        <f t="shared" si="12"/>
        <v>0</v>
      </c>
      <c r="BE42" s="100">
        <v>0</v>
      </c>
      <c r="BF42" s="105">
        <f t="shared" si="13"/>
        <v>0</v>
      </c>
      <c r="BG42" s="105">
        <f t="shared" si="14"/>
        <v>0</v>
      </c>
      <c r="BH42" s="105">
        <f t="shared" si="15"/>
        <v>0</v>
      </c>
      <c r="BI42" s="105">
        <f t="shared" si="16"/>
        <v>0</v>
      </c>
      <c r="BJ42" s="105">
        <f t="shared" si="17"/>
        <v>0</v>
      </c>
      <c r="BK42" s="105">
        <f t="shared" si="18"/>
        <v>0</v>
      </c>
      <c r="BL42" s="106"/>
      <c r="BM42" s="107"/>
      <c r="BN42" s="107">
        <f t="shared" si="3"/>
        <v>0</v>
      </c>
      <c r="BO42" s="107">
        <f t="shared" si="4"/>
        <v>0</v>
      </c>
    </row>
    <row r="43" spans="1:67" s="108" customFormat="1" ht="22.5" customHeight="1">
      <c r="A43" s="116"/>
      <c r="B43" s="117"/>
      <c r="C43" s="117"/>
      <c r="D43" s="118"/>
      <c r="E43" s="119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20"/>
      <c r="AB43" s="121"/>
      <c r="AC43" s="121"/>
      <c r="AD43" s="121"/>
      <c r="AE43" s="121"/>
      <c r="AF43" s="121"/>
      <c r="AG43" s="121"/>
      <c r="AH43" s="121"/>
      <c r="AI43" s="122">
        <f t="shared" si="5"/>
        <v>0</v>
      </c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>
        <f t="shared" si="6"/>
        <v>0</v>
      </c>
      <c r="AU43" s="122">
        <f t="shared" si="7"/>
        <v>0</v>
      </c>
      <c r="AV43" s="122">
        <f t="shared" si="8"/>
        <v>0</v>
      </c>
      <c r="AW43" s="123">
        <f>INDEX(AA43:BK43,MATCH(INDEX(Data_Shet!B$1:B$27,MATCH(BB$1,Data_Shet!A$1:A$27,0)),$AA$2:$BK$2,0))</f>
        <v>0</v>
      </c>
      <c r="AX43" s="124"/>
      <c r="AY43" s="119"/>
      <c r="AZ43" s="104"/>
      <c r="BA43" s="105">
        <f t="shared" si="9"/>
        <v>0</v>
      </c>
      <c r="BB43" s="105">
        <f t="shared" si="10"/>
        <v>0</v>
      </c>
      <c r="BC43" s="105">
        <f t="shared" si="11"/>
        <v>0</v>
      </c>
      <c r="BD43" s="105">
        <f t="shared" si="12"/>
        <v>0</v>
      </c>
      <c r="BE43" s="100">
        <v>0</v>
      </c>
      <c r="BF43" s="105">
        <f t="shared" si="13"/>
        <v>0</v>
      </c>
      <c r="BG43" s="105">
        <f t="shared" si="14"/>
        <v>0</v>
      </c>
      <c r="BH43" s="105">
        <f t="shared" si="15"/>
        <v>0</v>
      </c>
      <c r="BI43" s="105">
        <f t="shared" si="16"/>
        <v>0</v>
      </c>
      <c r="BJ43" s="105">
        <f t="shared" si="17"/>
        <v>0</v>
      </c>
      <c r="BK43" s="105">
        <f t="shared" si="18"/>
        <v>0</v>
      </c>
      <c r="BL43" s="106"/>
      <c r="BM43" s="107"/>
      <c r="BN43" s="107">
        <f t="shared" si="3"/>
        <v>0</v>
      </c>
      <c r="BO43" s="107">
        <f t="shared" si="4"/>
        <v>0</v>
      </c>
    </row>
    <row r="44" spans="1:67" s="108" customFormat="1" ht="22.5" customHeight="1">
      <c r="A44" s="101"/>
      <c r="B44" s="115"/>
      <c r="C44" s="115"/>
      <c r="D44" s="91"/>
      <c r="E44" s="92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125"/>
      <c r="AB44" s="95"/>
      <c r="AC44" s="95"/>
      <c r="AD44" s="95"/>
      <c r="AE44" s="95"/>
      <c r="AF44" s="95"/>
      <c r="AG44" s="95"/>
      <c r="AH44" s="95"/>
      <c r="AI44" s="97">
        <f t="shared" si="5"/>
        <v>0</v>
      </c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>
        <f t="shared" si="6"/>
        <v>0</v>
      </c>
      <c r="AU44" s="97">
        <f t="shared" si="7"/>
        <v>0</v>
      </c>
      <c r="AV44" s="97">
        <f t="shared" si="8"/>
        <v>0</v>
      </c>
      <c r="AW44" s="98">
        <f>INDEX(AA44:BK44,MATCH(INDEX(Data_Shet!B$1:B$27,MATCH(BB$1,Data_Shet!A$1:A$27,0)),$AA$2:$BK$2,0))</f>
        <v>0</v>
      </c>
      <c r="AX44" s="103"/>
      <c r="AY44" s="92"/>
      <c r="AZ44" s="104"/>
      <c r="BA44" s="105">
        <f t="shared" si="9"/>
        <v>0</v>
      </c>
      <c r="BB44" s="105">
        <f t="shared" si="10"/>
        <v>0</v>
      </c>
      <c r="BC44" s="105">
        <f t="shared" si="11"/>
        <v>0</v>
      </c>
      <c r="BD44" s="105">
        <f t="shared" si="12"/>
        <v>0</v>
      </c>
      <c r="BE44" s="100">
        <v>0</v>
      </c>
      <c r="BF44" s="105">
        <f t="shared" si="13"/>
        <v>0</v>
      </c>
      <c r="BG44" s="105">
        <f t="shared" si="14"/>
        <v>0</v>
      </c>
      <c r="BH44" s="105">
        <f t="shared" si="15"/>
        <v>0</v>
      </c>
      <c r="BI44" s="105">
        <f t="shared" si="16"/>
        <v>0</v>
      </c>
      <c r="BJ44" s="105">
        <f t="shared" si="17"/>
        <v>0</v>
      </c>
      <c r="BK44" s="105">
        <f t="shared" si="18"/>
        <v>0</v>
      </c>
      <c r="BL44" s="106"/>
      <c r="BM44" s="107"/>
      <c r="BN44" s="107">
        <f t="shared" si="3"/>
        <v>0</v>
      </c>
      <c r="BO44" s="107">
        <f t="shared" si="4"/>
        <v>0</v>
      </c>
    </row>
    <row r="45" spans="1:67" s="108" customFormat="1" ht="22.5" customHeight="1">
      <c r="A45" s="126"/>
      <c r="B45" s="127"/>
      <c r="C45" s="127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1"/>
      <c r="AB45" s="132"/>
      <c r="AC45" s="132"/>
      <c r="AD45" s="132"/>
      <c r="AE45" s="132"/>
      <c r="AF45" s="132"/>
      <c r="AG45" s="132"/>
      <c r="AH45" s="132"/>
      <c r="AI45" s="133">
        <f t="shared" si="5"/>
        <v>0</v>
      </c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>
        <f t="shared" si="6"/>
        <v>0</v>
      </c>
      <c r="AU45" s="133">
        <f t="shared" si="7"/>
        <v>0</v>
      </c>
      <c r="AV45" s="133">
        <f t="shared" si="8"/>
        <v>0</v>
      </c>
      <c r="AW45" s="134">
        <f>INDEX(AA45:BK45,MATCH(INDEX(Data_Shet!B$1:B$27,MATCH(BB$1,Data_Shet!A$1:A$27,0)),$AA$2:$BK$2,0))</f>
        <v>0</v>
      </c>
      <c r="AX45" s="135"/>
      <c r="AY45" s="129"/>
      <c r="AZ45" s="104"/>
      <c r="BA45" s="105">
        <f t="shared" si="9"/>
        <v>0</v>
      </c>
      <c r="BB45" s="105">
        <f t="shared" si="10"/>
        <v>0</v>
      </c>
      <c r="BC45" s="105">
        <f t="shared" si="11"/>
        <v>0</v>
      </c>
      <c r="BD45" s="105">
        <f t="shared" si="12"/>
        <v>0</v>
      </c>
      <c r="BE45" s="100">
        <v>0</v>
      </c>
      <c r="BF45" s="105">
        <f t="shared" si="13"/>
        <v>0</v>
      </c>
      <c r="BG45" s="105">
        <f t="shared" si="14"/>
        <v>0</v>
      </c>
      <c r="BH45" s="105">
        <f t="shared" si="15"/>
        <v>0</v>
      </c>
      <c r="BI45" s="105">
        <f t="shared" si="16"/>
        <v>0</v>
      </c>
      <c r="BJ45" s="105">
        <f t="shared" si="17"/>
        <v>0</v>
      </c>
      <c r="BK45" s="105">
        <f t="shared" si="18"/>
        <v>0</v>
      </c>
      <c r="BL45" s="106"/>
      <c r="BM45" s="107"/>
      <c r="BN45" s="107">
        <f t="shared" si="3"/>
        <v>0</v>
      </c>
      <c r="BO45" s="107">
        <f t="shared" si="4"/>
        <v>0</v>
      </c>
    </row>
    <row r="46" spans="1:67" s="108" customFormat="1" ht="22.5" customHeight="1">
      <c r="A46" s="101"/>
      <c r="B46" s="115"/>
      <c r="C46" s="115"/>
      <c r="D46" s="91"/>
      <c r="E46" s="92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125"/>
      <c r="AB46" s="95"/>
      <c r="AC46" s="95"/>
      <c r="AD46" s="95"/>
      <c r="AE46" s="95"/>
      <c r="AF46" s="95"/>
      <c r="AG46" s="95"/>
      <c r="AH46" s="95"/>
      <c r="AI46" s="97">
        <f t="shared" si="5"/>
        <v>0</v>
      </c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>
        <f t="shared" si="6"/>
        <v>0</v>
      </c>
      <c r="AU46" s="97">
        <f t="shared" si="7"/>
        <v>0</v>
      </c>
      <c r="AV46" s="97">
        <f t="shared" si="8"/>
        <v>0</v>
      </c>
      <c r="AW46" s="98">
        <f>INDEX(AA46:BK46,MATCH(INDEX(Data_Shet!B$1:B$27,MATCH(BB$1,Data_Shet!A$1:A$27,0)),$AA$2:$BK$2,0))</f>
        <v>0</v>
      </c>
      <c r="AX46" s="103"/>
      <c r="AY46" s="92"/>
      <c r="AZ46" s="104"/>
      <c r="BA46" s="105">
        <f t="shared" si="9"/>
        <v>0</v>
      </c>
      <c r="BB46" s="105">
        <f t="shared" si="10"/>
        <v>0</v>
      </c>
      <c r="BC46" s="105">
        <f t="shared" si="11"/>
        <v>0</v>
      </c>
      <c r="BD46" s="105">
        <f t="shared" si="12"/>
        <v>0</v>
      </c>
      <c r="BE46" s="100">
        <v>0</v>
      </c>
      <c r="BF46" s="105">
        <f t="shared" si="13"/>
        <v>0</v>
      </c>
      <c r="BG46" s="105">
        <f t="shared" si="14"/>
        <v>0</v>
      </c>
      <c r="BH46" s="105">
        <f t="shared" si="15"/>
        <v>0</v>
      </c>
      <c r="BI46" s="105">
        <f t="shared" si="16"/>
        <v>0</v>
      </c>
      <c r="BJ46" s="105">
        <f t="shared" si="17"/>
        <v>0</v>
      </c>
      <c r="BK46" s="105">
        <f t="shared" si="18"/>
        <v>0</v>
      </c>
      <c r="BL46" s="106"/>
      <c r="BM46" s="107"/>
      <c r="BN46" s="107">
        <f t="shared" si="3"/>
        <v>0</v>
      </c>
      <c r="BO46" s="107">
        <f t="shared" si="4"/>
        <v>0</v>
      </c>
    </row>
    <row r="47" spans="1:67" s="108" customFormat="1" ht="22.5" customHeight="1">
      <c r="A47" s="101"/>
      <c r="B47" s="115"/>
      <c r="C47" s="115"/>
      <c r="D47" s="91"/>
      <c r="E47" s="9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112"/>
      <c r="AB47" s="95"/>
      <c r="AC47" s="95"/>
      <c r="AD47" s="95"/>
      <c r="AE47" s="95"/>
      <c r="AF47" s="95"/>
      <c r="AG47" s="95"/>
      <c r="AH47" s="95"/>
      <c r="AI47" s="97">
        <f t="shared" si="5"/>
        <v>0</v>
      </c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>
        <f t="shared" si="6"/>
        <v>0</v>
      </c>
      <c r="AU47" s="97">
        <f t="shared" si="7"/>
        <v>0</v>
      </c>
      <c r="AV47" s="97">
        <f t="shared" si="8"/>
        <v>0</v>
      </c>
      <c r="AW47" s="98">
        <f>INDEX(AA47:BK47,MATCH(INDEX(Data_Shet!B$1:B$27,MATCH(BB$1,Data_Shet!A$1:A$27,0)),$AA$2:$BK$2,0))</f>
        <v>0</v>
      </c>
      <c r="AX47" s="103"/>
      <c r="AY47" s="92"/>
      <c r="AZ47" s="104"/>
      <c r="BA47" s="105">
        <f t="shared" si="9"/>
        <v>0</v>
      </c>
      <c r="BB47" s="105">
        <f t="shared" si="10"/>
        <v>0</v>
      </c>
      <c r="BC47" s="105">
        <f t="shared" si="11"/>
        <v>0</v>
      </c>
      <c r="BD47" s="105">
        <f t="shared" si="12"/>
        <v>0</v>
      </c>
      <c r="BE47" s="100">
        <v>0</v>
      </c>
      <c r="BF47" s="105">
        <f t="shared" si="13"/>
        <v>0</v>
      </c>
      <c r="BG47" s="105">
        <f t="shared" si="14"/>
        <v>0</v>
      </c>
      <c r="BH47" s="105">
        <f t="shared" si="15"/>
        <v>0</v>
      </c>
      <c r="BI47" s="105">
        <f t="shared" si="16"/>
        <v>0</v>
      </c>
      <c r="BJ47" s="105">
        <f t="shared" si="17"/>
        <v>0</v>
      </c>
      <c r="BK47" s="105">
        <f t="shared" si="18"/>
        <v>0</v>
      </c>
      <c r="BL47" s="106"/>
      <c r="BM47" s="107"/>
      <c r="BN47" s="107">
        <f t="shared" si="3"/>
        <v>0</v>
      </c>
      <c r="BO47" s="107">
        <f t="shared" si="4"/>
        <v>0</v>
      </c>
    </row>
    <row r="48" spans="1:67" s="108" customFormat="1" ht="22.5" customHeight="1">
      <c r="A48" s="101"/>
      <c r="B48" s="115"/>
      <c r="C48" s="115"/>
      <c r="D48" s="91"/>
      <c r="E48" s="9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112"/>
      <c r="AB48" s="95"/>
      <c r="AC48" s="95"/>
      <c r="AD48" s="95"/>
      <c r="AE48" s="95"/>
      <c r="AF48" s="95"/>
      <c r="AG48" s="95"/>
      <c r="AH48" s="95"/>
      <c r="AI48" s="97">
        <f t="shared" si="5"/>
        <v>0</v>
      </c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>
        <f t="shared" si="6"/>
        <v>0</v>
      </c>
      <c r="AU48" s="97">
        <f t="shared" si="7"/>
        <v>0</v>
      </c>
      <c r="AV48" s="97">
        <f t="shared" si="8"/>
        <v>0</v>
      </c>
      <c r="AW48" s="98">
        <f>INDEX(AA48:BK48,MATCH(INDEX(Data_Shet!B$1:B$27,MATCH(BB$1,Data_Shet!A$1:A$27,0)),$AA$2:$BK$2,0))</f>
        <v>0</v>
      </c>
      <c r="AX48" s="103"/>
      <c r="AY48" s="92"/>
      <c r="AZ48" s="104"/>
      <c r="BA48" s="105">
        <f t="shared" si="9"/>
        <v>0</v>
      </c>
      <c r="BB48" s="105">
        <f t="shared" si="10"/>
        <v>0</v>
      </c>
      <c r="BC48" s="105">
        <f t="shared" si="11"/>
        <v>0</v>
      </c>
      <c r="BD48" s="105">
        <f t="shared" si="12"/>
        <v>0</v>
      </c>
      <c r="BE48" s="100">
        <v>0</v>
      </c>
      <c r="BF48" s="105">
        <f t="shared" si="13"/>
        <v>0</v>
      </c>
      <c r="BG48" s="105">
        <f t="shared" si="14"/>
        <v>0</v>
      </c>
      <c r="BH48" s="105">
        <f t="shared" si="15"/>
        <v>0</v>
      </c>
      <c r="BI48" s="105">
        <f t="shared" si="16"/>
        <v>0</v>
      </c>
      <c r="BJ48" s="105">
        <f t="shared" si="17"/>
        <v>0</v>
      </c>
      <c r="BK48" s="105">
        <f t="shared" si="18"/>
        <v>0</v>
      </c>
      <c r="BL48" s="106"/>
      <c r="BM48" s="107"/>
      <c r="BN48" s="107">
        <f t="shared" si="3"/>
        <v>0</v>
      </c>
      <c r="BO48" s="107">
        <f t="shared" si="4"/>
        <v>0</v>
      </c>
    </row>
    <row r="49" spans="1:67" s="108" customFormat="1" ht="22.5" customHeight="1">
      <c r="A49" s="101"/>
      <c r="B49" s="115"/>
      <c r="C49" s="115"/>
      <c r="D49" s="91"/>
      <c r="E49" s="9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112"/>
      <c r="AB49" s="95"/>
      <c r="AC49" s="95"/>
      <c r="AD49" s="95"/>
      <c r="AE49" s="95"/>
      <c r="AF49" s="95"/>
      <c r="AG49" s="95"/>
      <c r="AH49" s="95"/>
      <c r="AI49" s="97">
        <f t="shared" si="5"/>
        <v>0</v>
      </c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>
        <f t="shared" si="6"/>
        <v>0</v>
      </c>
      <c r="AU49" s="97">
        <f t="shared" si="7"/>
        <v>0</v>
      </c>
      <c r="AV49" s="97">
        <f t="shared" si="8"/>
        <v>0</v>
      </c>
      <c r="AW49" s="98">
        <f>INDEX(AA49:BK49,MATCH(INDEX(Data_Shet!B$1:B$27,MATCH(BB$1,Data_Shet!A$1:A$27,0)),$AA$2:$BK$2,0))</f>
        <v>0</v>
      </c>
      <c r="AX49" s="103"/>
      <c r="AY49" s="92"/>
      <c r="AZ49" s="104"/>
      <c r="BA49" s="105">
        <f t="shared" si="9"/>
        <v>0</v>
      </c>
      <c r="BB49" s="105">
        <f t="shared" si="10"/>
        <v>0</v>
      </c>
      <c r="BC49" s="105">
        <f t="shared" si="11"/>
        <v>0</v>
      </c>
      <c r="BD49" s="105">
        <f t="shared" si="12"/>
        <v>0</v>
      </c>
      <c r="BE49" s="100">
        <v>0</v>
      </c>
      <c r="BF49" s="105">
        <f t="shared" si="13"/>
        <v>0</v>
      </c>
      <c r="BG49" s="105">
        <f t="shared" si="14"/>
        <v>0</v>
      </c>
      <c r="BH49" s="105">
        <f t="shared" si="15"/>
        <v>0</v>
      </c>
      <c r="BI49" s="105">
        <f t="shared" si="16"/>
        <v>0</v>
      </c>
      <c r="BJ49" s="105">
        <f t="shared" si="17"/>
        <v>0</v>
      </c>
      <c r="BK49" s="105">
        <f t="shared" si="18"/>
        <v>0</v>
      </c>
      <c r="BL49" s="106"/>
      <c r="BM49" s="107"/>
      <c r="BN49" s="107">
        <f t="shared" si="3"/>
        <v>0</v>
      </c>
      <c r="BO49" s="107">
        <f t="shared" si="4"/>
        <v>0</v>
      </c>
    </row>
    <row r="50" spans="1:67" s="108" customFormat="1" ht="22.5" customHeight="1">
      <c r="A50" s="101"/>
      <c r="B50" s="115"/>
      <c r="C50" s="115"/>
      <c r="D50" s="91"/>
      <c r="E50" s="9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112"/>
      <c r="AB50" s="95"/>
      <c r="AC50" s="95"/>
      <c r="AD50" s="95"/>
      <c r="AE50" s="95"/>
      <c r="AF50" s="95"/>
      <c r="AG50" s="95"/>
      <c r="AH50" s="95"/>
      <c r="AI50" s="97">
        <f t="shared" si="5"/>
        <v>0</v>
      </c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>
        <f t="shared" si="6"/>
        <v>0</v>
      </c>
      <c r="AU50" s="97">
        <f t="shared" si="7"/>
        <v>0</v>
      </c>
      <c r="AV50" s="97">
        <f t="shared" si="8"/>
        <v>0</v>
      </c>
      <c r="AW50" s="98">
        <f>INDEX(AA50:BK50,MATCH(INDEX(Data_Shet!B$1:B$27,MATCH(BB$1,Data_Shet!A$1:A$27,0)),$AA$2:$BK$2,0))</f>
        <v>0</v>
      </c>
      <c r="AX50" s="103"/>
      <c r="AY50" s="92"/>
      <c r="AZ50" s="104"/>
      <c r="BA50" s="105">
        <f t="shared" si="9"/>
        <v>0</v>
      </c>
      <c r="BB50" s="105">
        <f t="shared" si="10"/>
        <v>0</v>
      </c>
      <c r="BC50" s="105">
        <f t="shared" si="11"/>
        <v>0</v>
      </c>
      <c r="BD50" s="105">
        <f t="shared" si="12"/>
        <v>0</v>
      </c>
      <c r="BE50" s="100">
        <v>0</v>
      </c>
      <c r="BF50" s="105">
        <f t="shared" si="13"/>
        <v>0</v>
      </c>
      <c r="BG50" s="105">
        <f t="shared" si="14"/>
        <v>0</v>
      </c>
      <c r="BH50" s="105">
        <f t="shared" si="15"/>
        <v>0</v>
      </c>
      <c r="BI50" s="105">
        <f t="shared" si="16"/>
        <v>0</v>
      </c>
      <c r="BJ50" s="105">
        <f t="shared" si="17"/>
        <v>0</v>
      </c>
      <c r="BK50" s="105">
        <f t="shared" si="18"/>
        <v>0</v>
      </c>
      <c r="BL50" s="106"/>
      <c r="BM50" s="107"/>
      <c r="BN50" s="107">
        <f t="shared" si="3"/>
        <v>0</v>
      </c>
      <c r="BO50" s="107">
        <f t="shared" si="4"/>
        <v>0</v>
      </c>
    </row>
    <row r="51" spans="1:67" s="108" customFormat="1" ht="22.5" customHeight="1">
      <c r="A51" s="101"/>
      <c r="B51" s="115"/>
      <c r="C51" s="115"/>
      <c r="D51" s="91"/>
      <c r="E51" s="9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112"/>
      <c r="AB51" s="136"/>
      <c r="AC51" s="136"/>
      <c r="AD51" s="136"/>
      <c r="AE51" s="136"/>
      <c r="AF51" s="136"/>
      <c r="AG51" s="136"/>
      <c r="AH51" s="136"/>
      <c r="AI51" s="97">
        <f t="shared" si="5"/>
        <v>0</v>
      </c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>
        <f t="shared" si="6"/>
        <v>0</v>
      </c>
      <c r="AU51" s="97">
        <f t="shared" si="7"/>
        <v>0</v>
      </c>
      <c r="AV51" s="97">
        <f t="shared" si="8"/>
        <v>0</v>
      </c>
      <c r="AW51" s="98">
        <f>INDEX(AA51:BK51,MATCH(INDEX(Data_Shet!B$1:B$27,MATCH(BB$1,Data_Shet!A$1:A$27,0)),$AA$2:$BK$2,0))</f>
        <v>0</v>
      </c>
      <c r="AX51" s="103"/>
      <c r="AY51" s="137"/>
      <c r="AZ51" s="104"/>
      <c r="BA51" s="105">
        <f t="shared" si="9"/>
        <v>0</v>
      </c>
      <c r="BB51" s="105">
        <f t="shared" si="10"/>
        <v>0</v>
      </c>
      <c r="BC51" s="105">
        <f t="shared" si="11"/>
        <v>0</v>
      </c>
      <c r="BD51" s="105">
        <f t="shared" si="12"/>
        <v>0</v>
      </c>
      <c r="BE51" s="100">
        <v>0</v>
      </c>
      <c r="BF51" s="105">
        <f t="shared" si="13"/>
        <v>0</v>
      </c>
      <c r="BG51" s="105">
        <f t="shared" si="14"/>
        <v>0</v>
      </c>
      <c r="BH51" s="105">
        <f t="shared" si="15"/>
        <v>0</v>
      </c>
      <c r="BI51" s="105">
        <f t="shared" si="16"/>
        <v>0</v>
      </c>
      <c r="BJ51" s="105">
        <f t="shared" si="17"/>
        <v>0</v>
      </c>
      <c r="BK51" s="105">
        <f t="shared" si="18"/>
        <v>0</v>
      </c>
      <c r="BL51" s="106"/>
      <c r="BM51" s="107"/>
      <c r="BN51" s="107">
        <f t="shared" si="3"/>
        <v>0</v>
      </c>
      <c r="BO51" s="107">
        <f t="shared" si="4"/>
        <v>0</v>
      </c>
    </row>
    <row r="52" spans="1:67" s="108" customFormat="1" ht="22.5" customHeight="1">
      <c r="A52" s="101"/>
      <c r="B52" s="115"/>
      <c r="C52" s="115"/>
      <c r="D52" s="91"/>
      <c r="E52" s="9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112"/>
      <c r="AB52" s="95"/>
      <c r="AC52" s="95"/>
      <c r="AD52" s="95"/>
      <c r="AE52" s="95"/>
      <c r="AF52" s="95"/>
      <c r="AG52" s="95"/>
      <c r="AH52" s="95"/>
      <c r="AI52" s="97">
        <f t="shared" si="5"/>
        <v>0</v>
      </c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>
        <f t="shared" si="6"/>
        <v>0</v>
      </c>
      <c r="AU52" s="97">
        <f t="shared" si="7"/>
        <v>0</v>
      </c>
      <c r="AV52" s="97">
        <f t="shared" si="8"/>
        <v>0</v>
      </c>
      <c r="AW52" s="98">
        <f>INDEX(AA52:BK52,MATCH(INDEX(Data_Shet!B$1:B$27,MATCH(BB$1,Data_Shet!A$1:A$27,0)),$AA$2:$BK$2,0))</f>
        <v>0</v>
      </c>
      <c r="AX52" s="103"/>
      <c r="AY52" s="137"/>
      <c r="AZ52" s="104"/>
      <c r="BA52" s="105">
        <f t="shared" si="9"/>
        <v>0</v>
      </c>
      <c r="BB52" s="105">
        <f t="shared" si="10"/>
        <v>0</v>
      </c>
      <c r="BC52" s="105">
        <f t="shared" si="11"/>
        <v>0</v>
      </c>
      <c r="BD52" s="105">
        <f t="shared" si="12"/>
        <v>0</v>
      </c>
      <c r="BE52" s="100">
        <v>0</v>
      </c>
      <c r="BF52" s="105">
        <f t="shared" si="13"/>
        <v>0</v>
      </c>
      <c r="BG52" s="105">
        <f t="shared" si="14"/>
        <v>0</v>
      </c>
      <c r="BH52" s="105">
        <f t="shared" si="15"/>
        <v>0</v>
      </c>
      <c r="BI52" s="105">
        <f t="shared" si="16"/>
        <v>0</v>
      </c>
      <c r="BJ52" s="105">
        <f t="shared" si="17"/>
        <v>0</v>
      </c>
      <c r="BK52" s="105">
        <f t="shared" si="18"/>
        <v>0</v>
      </c>
      <c r="BL52" s="106"/>
      <c r="BM52" s="107"/>
      <c r="BN52" s="107">
        <f t="shared" si="3"/>
        <v>0</v>
      </c>
      <c r="BO52" s="107">
        <f t="shared" si="4"/>
        <v>0</v>
      </c>
    </row>
    <row r="53" spans="1:67" s="108" customFormat="1" ht="22.5" customHeight="1">
      <c r="A53" s="101"/>
      <c r="B53" s="115"/>
      <c r="C53" s="115"/>
      <c r="D53" s="91"/>
      <c r="E53" s="92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112"/>
      <c r="AB53" s="95"/>
      <c r="AC53" s="95"/>
      <c r="AD53" s="95"/>
      <c r="AE53" s="95"/>
      <c r="AF53" s="95"/>
      <c r="AG53" s="95"/>
      <c r="AH53" s="95"/>
      <c r="AI53" s="97">
        <f t="shared" si="5"/>
        <v>0</v>
      </c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>
        <f t="shared" si="6"/>
        <v>0</v>
      </c>
      <c r="AU53" s="97">
        <f t="shared" si="7"/>
        <v>0</v>
      </c>
      <c r="AV53" s="97">
        <f t="shared" si="8"/>
        <v>0</v>
      </c>
      <c r="AW53" s="98">
        <f>INDEX(AA53:BK53,MATCH(INDEX(Data_Shet!B$1:B$27,MATCH(BB$1,Data_Shet!A$1:A$27,0)),$AA$2:$BK$2,0))</f>
        <v>0</v>
      </c>
      <c r="AX53" s="103"/>
      <c r="AY53" s="92"/>
      <c r="AZ53" s="104"/>
      <c r="BA53" s="105">
        <f t="shared" si="9"/>
        <v>0</v>
      </c>
      <c r="BB53" s="105">
        <f t="shared" si="10"/>
        <v>0</v>
      </c>
      <c r="BC53" s="105">
        <f t="shared" si="11"/>
        <v>0</v>
      </c>
      <c r="BD53" s="105">
        <f t="shared" si="12"/>
        <v>0</v>
      </c>
      <c r="BE53" s="100">
        <v>0</v>
      </c>
      <c r="BF53" s="105">
        <f t="shared" si="13"/>
        <v>0</v>
      </c>
      <c r="BG53" s="105">
        <f t="shared" si="14"/>
        <v>0</v>
      </c>
      <c r="BH53" s="105">
        <f t="shared" si="15"/>
        <v>0</v>
      </c>
      <c r="BI53" s="105">
        <f t="shared" si="16"/>
        <v>0</v>
      </c>
      <c r="BJ53" s="105">
        <f t="shared" si="17"/>
        <v>0</v>
      </c>
      <c r="BK53" s="105">
        <f t="shared" si="18"/>
        <v>0</v>
      </c>
      <c r="BL53" s="106"/>
      <c r="BM53" s="107"/>
      <c r="BN53" s="107">
        <f t="shared" si="3"/>
        <v>0</v>
      </c>
      <c r="BO53" s="107">
        <f t="shared" si="4"/>
        <v>0</v>
      </c>
    </row>
    <row r="54" spans="1:67" s="108" customFormat="1" ht="22.5" customHeight="1">
      <c r="A54" s="101"/>
      <c r="B54" s="115"/>
      <c r="C54" s="115"/>
      <c r="D54" s="91"/>
      <c r="E54" s="92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112"/>
      <c r="AB54" s="95"/>
      <c r="AC54" s="95"/>
      <c r="AD54" s="95"/>
      <c r="AE54" s="95"/>
      <c r="AF54" s="95"/>
      <c r="AG54" s="95"/>
      <c r="AH54" s="95"/>
      <c r="AI54" s="97">
        <f t="shared" si="5"/>
        <v>0</v>
      </c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>
        <f t="shared" si="6"/>
        <v>0</v>
      </c>
      <c r="AU54" s="97">
        <f t="shared" si="7"/>
        <v>0</v>
      </c>
      <c r="AV54" s="97">
        <f t="shared" si="8"/>
        <v>0</v>
      </c>
      <c r="AW54" s="98">
        <f>INDEX(AA54:BK54,MATCH(INDEX(Data_Shet!B$1:B$27,MATCH(BB$1,Data_Shet!A$1:A$27,0)),$AA$2:$BK$2,0))</f>
        <v>0</v>
      </c>
      <c r="AX54" s="103"/>
      <c r="AY54" s="92"/>
      <c r="AZ54" s="104"/>
      <c r="BA54" s="105">
        <f t="shared" si="9"/>
        <v>0</v>
      </c>
      <c r="BB54" s="105">
        <f t="shared" si="10"/>
        <v>0</v>
      </c>
      <c r="BC54" s="105">
        <f t="shared" si="11"/>
        <v>0</v>
      </c>
      <c r="BD54" s="105">
        <f t="shared" si="12"/>
        <v>0</v>
      </c>
      <c r="BE54" s="100">
        <v>0</v>
      </c>
      <c r="BF54" s="105">
        <f t="shared" si="13"/>
        <v>0</v>
      </c>
      <c r="BG54" s="105">
        <f t="shared" si="14"/>
        <v>0</v>
      </c>
      <c r="BH54" s="105">
        <f t="shared" si="15"/>
        <v>0</v>
      </c>
      <c r="BI54" s="105">
        <f t="shared" si="16"/>
        <v>0</v>
      </c>
      <c r="BJ54" s="105">
        <f t="shared" si="17"/>
        <v>0</v>
      </c>
      <c r="BK54" s="105">
        <f t="shared" si="18"/>
        <v>0</v>
      </c>
      <c r="BL54" s="106"/>
      <c r="BM54" s="107"/>
      <c r="BN54" s="107">
        <f t="shared" si="3"/>
        <v>0</v>
      </c>
      <c r="BO54" s="107">
        <f t="shared" si="4"/>
        <v>0</v>
      </c>
    </row>
    <row r="55" spans="1:67" s="108" customFormat="1" ht="22.5" customHeight="1">
      <c r="A55" s="101"/>
      <c r="B55" s="115"/>
      <c r="C55" s="115"/>
      <c r="D55" s="91"/>
      <c r="E55" s="92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112"/>
      <c r="AB55" s="95"/>
      <c r="AC55" s="95"/>
      <c r="AD55" s="95"/>
      <c r="AE55" s="95"/>
      <c r="AF55" s="95"/>
      <c r="AG55" s="95"/>
      <c r="AH55" s="95"/>
      <c r="AI55" s="97">
        <f t="shared" si="5"/>
        <v>0</v>
      </c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>
        <f t="shared" si="6"/>
        <v>0</v>
      </c>
      <c r="AU55" s="97">
        <f t="shared" si="7"/>
        <v>0</v>
      </c>
      <c r="AV55" s="97">
        <f t="shared" si="8"/>
        <v>0</v>
      </c>
      <c r="AW55" s="98">
        <f>INDEX(AA55:BK55,MATCH(INDEX(Data_Shet!B$1:B$27,MATCH(BB$1,Data_Shet!A$1:A$27,0)),$AA$2:$BK$2,0))</f>
        <v>0</v>
      </c>
      <c r="AX55" s="103"/>
      <c r="AY55" s="92"/>
      <c r="AZ55" s="104"/>
      <c r="BA55" s="105">
        <f t="shared" si="9"/>
        <v>0</v>
      </c>
      <c r="BB55" s="105">
        <f t="shared" si="10"/>
        <v>0</v>
      </c>
      <c r="BC55" s="105">
        <f t="shared" si="11"/>
        <v>0</v>
      </c>
      <c r="BD55" s="105">
        <f t="shared" si="12"/>
        <v>0</v>
      </c>
      <c r="BE55" s="100">
        <v>0</v>
      </c>
      <c r="BF55" s="105">
        <f t="shared" si="13"/>
        <v>0</v>
      </c>
      <c r="BG55" s="105">
        <f t="shared" si="14"/>
        <v>0</v>
      </c>
      <c r="BH55" s="105">
        <f t="shared" si="15"/>
        <v>0</v>
      </c>
      <c r="BI55" s="105">
        <f t="shared" si="16"/>
        <v>0</v>
      </c>
      <c r="BJ55" s="105">
        <f t="shared" si="17"/>
        <v>0</v>
      </c>
      <c r="BK55" s="105">
        <f t="shared" si="18"/>
        <v>0</v>
      </c>
      <c r="BL55" s="106"/>
      <c r="BM55" s="107"/>
      <c r="BN55" s="107">
        <f t="shared" si="3"/>
        <v>0</v>
      </c>
      <c r="BO55" s="107">
        <f t="shared" si="4"/>
        <v>0</v>
      </c>
    </row>
    <row r="56" spans="1:67" s="108" customFormat="1" ht="22.5" customHeight="1">
      <c r="A56" s="101"/>
      <c r="B56" s="115"/>
      <c r="C56" s="115"/>
      <c r="D56" s="91"/>
      <c r="E56" s="92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112"/>
      <c r="AB56" s="95"/>
      <c r="AC56" s="95"/>
      <c r="AD56" s="95"/>
      <c r="AE56" s="95"/>
      <c r="AF56" s="95"/>
      <c r="AG56" s="95"/>
      <c r="AH56" s="95"/>
      <c r="AI56" s="97">
        <f t="shared" si="5"/>
        <v>0</v>
      </c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>
        <f t="shared" si="6"/>
        <v>0</v>
      </c>
      <c r="AU56" s="97">
        <f t="shared" si="7"/>
        <v>0</v>
      </c>
      <c r="AV56" s="97">
        <f t="shared" si="8"/>
        <v>0</v>
      </c>
      <c r="AW56" s="98">
        <f>INDEX(AA56:BK56,MATCH(INDEX(Data_Shet!B$1:B$27,MATCH(BB$1,Data_Shet!A$1:A$27,0)),$AA$2:$BK$2,0))</f>
        <v>0</v>
      </c>
      <c r="AX56" s="103"/>
      <c r="AY56" s="92"/>
      <c r="AZ56" s="104"/>
      <c r="BA56" s="105">
        <f t="shared" si="9"/>
        <v>0</v>
      </c>
      <c r="BB56" s="105">
        <f t="shared" si="10"/>
        <v>0</v>
      </c>
      <c r="BC56" s="105">
        <f t="shared" si="11"/>
        <v>0</v>
      </c>
      <c r="BD56" s="105">
        <f t="shared" si="12"/>
        <v>0</v>
      </c>
      <c r="BE56" s="100">
        <v>0</v>
      </c>
      <c r="BF56" s="105">
        <f t="shared" si="13"/>
        <v>0</v>
      </c>
      <c r="BG56" s="105">
        <f t="shared" si="14"/>
        <v>0</v>
      </c>
      <c r="BH56" s="105">
        <f t="shared" si="15"/>
        <v>0</v>
      </c>
      <c r="BI56" s="105">
        <f t="shared" si="16"/>
        <v>0</v>
      </c>
      <c r="BJ56" s="105">
        <f t="shared" si="17"/>
        <v>0</v>
      </c>
      <c r="BK56" s="105">
        <f t="shared" si="18"/>
        <v>0</v>
      </c>
      <c r="BL56" s="106"/>
      <c r="BM56" s="107"/>
      <c r="BN56" s="107">
        <f t="shared" si="3"/>
        <v>0</v>
      </c>
      <c r="BO56" s="107">
        <f t="shared" si="4"/>
        <v>0</v>
      </c>
    </row>
    <row r="57" spans="1:67" s="108" customFormat="1" ht="22.5" customHeight="1">
      <c r="A57" s="101"/>
      <c r="B57" s="115"/>
      <c r="C57" s="115"/>
      <c r="D57" s="91"/>
      <c r="E57" s="92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112"/>
      <c r="AB57" s="95"/>
      <c r="AC57" s="95"/>
      <c r="AD57" s="95"/>
      <c r="AE57" s="95"/>
      <c r="AF57" s="95"/>
      <c r="AG57" s="95"/>
      <c r="AH57" s="95"/>
      <c r="AI57" s="97">
        <f t="shared" si="5"/>
        <v>0</v>
      </c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>
        <f t="shared" si="6"/>
        <v>0</v>
      </c>
      <c r="AU57" s="97">
        <f t="shared" si="7"/>
        <v>0</v>
      </c>
      <c r="AV57" s="97">
        <f t="shared" si="8"/>
        <v>0</v>
      </c>
      <c r="AW57" s="98">
        <f>INDEX(AA57:BK57,MATCH(INDEX(Data_Shet!B$1:B$27,MATCH(BB$1,Data_Shet!A$1:A$27,0)),$AA$2:$BK$2,0))</f>
        <v>0</v>
      </c>
      <c r="AX57" s="103"/>
      <c r="AY57" s="92"/>
      <c r="AZ57" s="104"/>
      <c r="BA57" s="105">
        <f t="shared" si="9"/>
        <v>0</v>
      </c>
      <c r="BB57" s="105">
        <f t="shared" si="10"/>
        <v>0</v>
      </c>
      <c r="BC57" s="105">
        <f t="shared" si="11"/>
        <v>0</v>
      </c>
      <c r="BD57" s="105">
        <f t="shared" si="12"/>
        <v>0</v>
      </c>
      <c r="BE57" s="100">
        <v>0</v>
      </c>
      <c r="BF57" s="105">
        <f t="shared" si="13"/>
        <v>0</v>
      </c>
      <c r="BG57" s="105">
        <f t="shared" si="14"/>
        <v>0</v>
      </c>
      <c r="BH57" s="105">
        <f t="shared" si="15"/>
        <v>0</v>
      </c>
      <c r="BI57" s="105">
        <f t="shared" si="16"/>
        <v>0</v>
      </c>
      <c r="BJ57" s="105">
        <f t="shared" si="17"/>
        <v>0</v>
      </c>
      <c r="BK57" s="105">
        <f t="shared" si="18"/>
        <v>0</v>
      </c>
      <c r="BL57" s="106"/>
      <c r="BM57" s="107"/>
      <c r="BN57" s="107">
        <f t="shared" si="3"/>
        <v>0</v>
      </c>
      <c r="BO57" s="107">
        <f t="shared" si="4"/>
        <v>0</v>
      </c>
    </row>
  </sheetData>
  <autoFilter ref="D5:AX57"/>
  <mergeCells count="23">
    <mergeCell ref="BD3:BF3"/>
    <mergeCell ref="BG3:BH3"/>
    <mergeCell ref="AW3:AW4"/>
    <mergeCell ref="AX3:AX4"/>
    <mergeCell ref="A5:C5"/>
    <mergeCell ref="AY3:AY4"/>
    <mergeCell ref="BA3:BC3"/>
    <mergeCell ref="A1:D1"/>
    <mergeCell ref="BC1:BK1"/>
    <mergeCell ref="BM1:BO1"/>
    <mergeCell ref="A3:A4"/>
    <mergeCell ref="B3:C3"/>
    <mergeCell ref="D3:D4"/>
    <mergeCell ref="E3:E4"/>
    <mergeCell ref="AA3:AC3"/>
    <mergeCell ref="AD3:AF3"/>
    <mergeCell ref="AG3:AI3"/>
    <mergeCell ref="BI3:BK3"/>
    <mergeCell ref="BM3:BO3"/>
    <mergeCell ref="AJ3:AS3"/>
    <mergeCell ref="AT3:AT4"/>
    <mergeCell ref="AU3:AU4"/>
    <mergeCell ref="AV3:AV4"/>
  </mergeCells>
  <phoneticPr fontId="1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60" fitToHeight="0" orientation="portrait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Data_Shet!$A$1:$A$27</xm:f>
          </x14:formula1>
          <xm:sqref>BB1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8:I8"/>
  <sheetViews>
    <sheetView view="pageBreakPreview" zoomScaleNormal="100" workbookViewId="0">
      <selection activeCell="K21" sqref="K21"/>
    </sheetView>
  </sheetViews>
  <sheetFormatPr defaultRowHeight="30" customHeight="1"/>
  <sheetData>
    <row r="8" spans="1:9" ht="30" customHeight="1">
      <c r="A8" s="207" t="s">
        <v>64</v>
      </c>
      <c r="B8" s="207"/>
      <c r="C8" s="207"/>
      <c r="D8" s="207"/>
      <c r="E8" s="207"/>
      <c r="F8" s="207"/>
      <c r="G8" s="207"/>
      <c r="H8" s="207"/>
      <c r="I8" s="207"/>
    </row>
  </sheetData>
  <mergeCells count="1">
    <mergeCell ref="A8:I8"/>
  </mergeCells>
  <phoneticPr fontId="1" type="noConversion"/>
  <printOptions horizontalCentered="1"/>
  <pageMargins left="0.35433070866141736" right="0.35433070866141736" top="0.78740157480314965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>
    <tabColor rgb="FF00B050"/>
  </sheetPr>
  <dimension ref="A1:I92"/>
  <sheetViews>
    <sheetView showZeros="0" view="pageBreakPreview" zoomScaleNormal="100" zoomScaleSheetLayoutView="100" workbookViewId="0">
      <selection activeCell="K12" sqref="K12"/>
    </sheetView>
  </sheetViews>
  <sheetFormatPr defaultColWidth="7.88671875" defaultRowHeight="12"/>
  <cols>
    <col min="1" max="5" width="7.88671875" style="6" customWidth="1"/>
    <col min="6" max="6" width="12.44140625" style="6" customWidth="1"/>
    <col min="7" max="7" width="13.33203125" style="6" customWidth="1"/>
    <col min="8" max="8" width="3.21875" style="6" customWidth="1"/>
    <col min="9" max="9" width="4.109375" style="6" customWidth="1"/>
    <col min="10" max="10" width="6" style="6" customWidth="1"/>
    <col min="11" max="11" width="7.44140625" style="6" customWidth="1"/>
    <col min="12" max="12" width="6.88671875" style="6" customWidth="1"/>
    <col min="13" max="14" width="7.21875" style="6" customWidth="1"/>
    <col min="15" max="15" width="7.5546875" style="6" customWidth="1"/>
    <col min="16" max="16" width="9.109375" style="6" customWidth="1"/>
    <col min="17" max="17" width="8.5546875" style="6" customWidth="1"/>
    <col min="18" max="16384" width="7.88671875" style="6"/>
  </cols>
  <sheetData>
    <row r="1" spans="1:7" ht="45" customHeight="1">
      <c r="A1" s="224" t="s">
        <v>44</v>
      </c>
      <c r="B1" s="224"/>
      <c r="C1" s="224"/>
      <c r="D1" s="224"/>
      <c r="E1" s="224"/>
      <c r="F1" s="224"/>
      <c r="G1" s="224"/>
    </row>
    <row r="2" spans="1:7" ht="26.25" customHeight="1">
      <c r="A2" s="229" t="s">
        <v>2</v>
      </c>
      <c r="B2" s="229"/>
      <c r="C2" s="229"/>
      <c r="D2" s="229"/>
      <c r="E2" s="1" t="s">
        <v>56</v>
      </c>
      <c r="F2" s="47" t="s">
        <v>0</v>
      </c>
      <c r="G2" s="1" t="s">
        <v>34</v>
      </c>
    </row>
    <row r="3" spans="1:7" ht="26.25" customHeight="1">
      <c r="A3" s="230" t="s">
        <v>89</v>
      </c>
      <c r="B3" s="225" t="s">
        <v>8</v>
      </c>
      <c r="C3" s="227"/>
      <c r="D3" s="226"/>
      <c r="E3" s="3" t="s">
        <v>39</v>
      </c>
      <c r="F3" s="48">
        <f>+정리_절토부점검로현황!D27</f>
        <v>0</v>
      </c>
      <c r="G3" s="11"/>
    </row>
    <row r="4" spans="1:7" ht="26.25" customHeight="1">
      <c r="A4" s="231"/>
      <c r="B4" s="212" t="s">
        <v>90</v>
      </c>
      <c r="C4" s="225" t="s">
        <v>58</v>
      </c>
      <c r="D4" s="226"/>
      <c r="E4" s="1" t="s">
        <v>17</v>
      </c>
      <c r="F4" s="55"/>
      <c r="G4" s="1"/>
    </row>
    <row r="5" spans="1:7" ht="26.25" customHeight="1">
      <c r="A5" s="231"/>
      <c r="B5" s="228"/>
      <c r="C5" s="225" t="s">
        <v>59</v>
      </c>
      <c r="D5" s="226"/>
      <c r="E5" s="3" t="s">
        <v>17</v>
      </c>
      <c r="F5" s="48">
        <f>+정리_절토부점검로현황!E27</f>
        <v>0</v>
      </c>
      <c r="G5" s="11"/>
    </row>
    <row r="6" spans="1:7" ht="26.25" customHeight="1">
      <c r="A6" s="231"/>
      <c r="B6" s="228"/>
      <c r="C6" s="225" t="s">
        <v>60</v>
      </c>
      <c r="D6" s="226"/>
      <c r="E6" s="3" t="s">
        <v>17</v>
      </c>
      <c r="F6" s="48">
        <f>+정리_절토부점검로현황!F27</f>
        <v>0</v>
      </c>
      <c r="G6" s="11"/>
    </row>
    <row r="7" spans="1:7" ht="26.25" customHeight="1">
      <c r="A7" s="231"/>
      <c r="B7" s="213"/>
      <c r="C7" s="225" t="s">
        <v>61</v>
      </c>
      <c r="D7" s="226"/>
      <c r="E7" s="3" t="s">
        <v>17</v>
      </c>
      <c r="F7" s="48">
        <f>+정리_절토부점검로현황!G27</f>
        <v>0</v>
      </c>
      <c r="G7" s="11"/>
    </row>
    <row r="8" spans="1:7" ht="26.25" customHeight="1">
      <c r="A8" s="231"/>
      <c r="B8" s="225" t="s">
        <v>62</v>
      </c>
      <c r="C8" s="227"/>
      <c r="D8" s="226"/>
      <c r="E8" s="3" t="s">
        <v>94</v>
      </c>
      <c r="F8" s="48">
        <f>F31</f>
        <v>0</v>
      </c>
      <c r="G8" s="11"/>
    </row>
    <row r="9" spans="1:7" ht="26.25" customHeight="1">
      <c r="A9" s="232"/>
      <c r="B9" s="225" t="s">
        <v>14</v>
      </c>
      <c r="C9" s="227"/>
      <c r="D9" s="226"/>
      <c r="E9" s="3" t="s">
        <v>95</v>
      </c>
      <c r="F9" s="48">
        <f>F32</f>
        <v>0</v>
      </c>
      <c r="G9" s="11"/>
    </row>
    <row r="10" spans="1:7" ht="26.25" customHeight="1">
      <c r="A10" s="230" t="s">
        <v>91</v>
      </c>
      <c r="B10" s="225" t="s">
        <v>62</v>
      </c>
      <c r="C10" s="227"/>
      <c r="D10" s="226"/>
      <c r="E10" s="1" t="s">
        <v>95</v>
      </c>
      <c r="F10" s="44">
        <f>G38</f>
        <v>91.5</v>
      </c>
      <c r="G10" s="1"/>
    </row>
    <row r="11" spans="1:7" ht="26.25" customHeight="1">
      <c r="A11" s="231"/>
      <c r="B11" s="225" t="s">
        <v>40</v>
      </c>
      <c r="C11" s="227"/>
      <c r="D11" s="226"/>
      <c r="E11" s="1" t="s">
        <v>94</v>
      </c>
      <c r="F11" s="44">
        <f>G40</f>
        <v>41.5</v>
      </c>
      <c r="G11" s="1"/>
    </row>
    <row r="12" spans="1:7" ht="26.25" customHeight="1">
      <c r="A12" s="231"/>
      <c r="B12" s="225" t="s">
        <v>14</v>
      </c>
      <c r="C12" s="227"/>
      <c r="D12" s="226"/>
      <c r="E12" s="1" t="s">
        <v>93</v>
      </c>
      <c r="F12" s="44">
        <f>G42</f>
        <v>39.299999999999997</v>
      </c>
      <c r="G12" s="1"/>
    </row>
    <row r="13" spans="1:7" ht="26.25" customHeight="1">
      <c r="A13" s="231"/>
      <c r="B13" s="225" t="s">
        <v>15</v>
      </c>
      <c r="C13" s="227"/>
      <c r="D13" s="226"/>
      <c r="E13" s="1" t="s">
        <v>96</v>
      </c>
      <c r="F13" s="44">
        <f>G44</f>
        <v>184.6</v>
      </c>
      <c r="G13" s="1"/>
    </row>
    <row r="14" spans="1:7" ht="26.25" customHeight="1">
      <c r="A14" s="232"/>
      <c r="B14" s="225" t="s">
        <v>7</v>
      </c>
      <c r="C14" s="227"/>
      <c r="D14" s="226"/>
      <c r="E14" s="1" t="s">
        <v>92</v>
      </c>
      <c r="F14" s="44">
        <f>G46</f>
        <v>60.7</v>
      </c>
      <c r="G14" s="1"/>
    </row>
    <row r="15" spans="1:7" ht="26.25" customHeight="1"/>
    <row r="16" spans="1:7" ht="26.25" customHeight="1"/>
    <row r="17" spans="1:7" ht="26.25" customHeight="1"/>
    <row r="18" spans="1:7" ht="26.25" customHeight="1"/>
    <row r="19" spans="1:7" ht="26.25" customHeight="1"/>
    <row r="20" spans="1:7" ht="26.25" customHeight="1"/>
    <row r="21" spans="1:7" ht="26.25" customHeight="1"/>
    <row r="22" spans="1:7" ht="26.25" customHeight="1"/>
    <row r="23" spans="1:7" ht="26.25" customHeight="1"/>
    <row r="24" spans="1:7" ht="26.25" customHeight="1"/>
    <row r="25" spans="1:7" ht="26.25" customHeight="1"/>
    <row r="26" spans="1:7" ht="26.25" customHeight="1"/>
    <row r="27" spans="1:7" ht="26.25" customHeight="1"/>
    <row r="28" spans="1:7" ht="45" customHeight="1">
      <c r="A28" s="224" t="s">
        <v>45</v>
      </c>
      <c r="B28" s="224"/>
      <c r="C28" s="224"/>
      <c r="D28" s="224"/>
      <c r="E28" s="224"/>
      <c r="F28" s="224"/>
      <c r="G28" s="224"/>
    </row>
    <row r="29" spans="1:7" ht="18.75" customHeight="1">
      <c r="A29" s="7"/>
      <c r="B29" s="9"/>
      <c r="C29" s="9"/>
      <c r="D29" s="9"/>
      <c r="E29" s="9"/>
      <c r="F29" s="9"/>
      <c r="G29" s="10" t="s">
        <v>35</v>
      </c>
    </row>
    <row r="30" spans="1:7" ht="26.25" customHeight="1">
      <c r="A30" s="229" t="s">
        <v>46</v>
      </c>
      <c r="B30" s="229"/>
      <c r="C30" s="1" t="s">
        <v>47</v>
      </c>
      <c r="D30" s="1" t="s">
        <v>48</v>
      </c>
      <c r="E30" s="1" t="s">
        <v>3</v>
      </c>
      <c r="F30" s="47" t="s">
        <v>0</v>
      </c>
      <c r="G30" s="1" t="s">
        <v>34</v>
      </c>
    </row>
    <row r="31" spans="1:7" ht="26.25" customHeight="1">
      <c r="A31" s="229" t="s">
        <v>49</v>
      </c>
      <c r="B31" s="229"/>
      <c r="C31" s="1" t="s">
        <v>1</v>
      </c>
      <c r="D31" s="2">
        <f>+정리_절토부점검로현황!D27</f>
        <v>0</v>
      </c>
      <c r="E31" s="1">
        <v>0.22600000000000001</v>
      </c>
      <c r="F31" s="44">
        <f>ROUNDDOWN((D31*E31),1)</f>
        <v>0</v>
      </c>
      <c r="G31" s="1"/>
    </row>
    <row r="32" spans="1:7" ht="26.25" customHeight="1">
      <c r="A32" s="229" t="s">
        <v>14</v>
      </c>
      <c r="B32" s="229"/>
      <c r="C32" s="1" t="s">
        <v>1</v>
      </c>
      <c r="D32" s="2">
        <f>+정리_절토부점검로현황!D27</f>
        <v>0</v>
      </c>
      <c r="E32" s="1">
        <v>0.22600000000000001</v>
      </c>
      <c r="F32" s="44">
        <f>ROUNDDOWN((D32*E32),1)</f>
        <v>0</v>
      </c>
      <c r="G32" s="1"/>
    </row>
    <row r="33" spans="1:7" ht="26.25" customHeight="1"/>
    <row r="34" spans="1:7" ht="26.25" customHeight="1"/>
    <row r="35" spans="1:7" ht="45" customHeight="1">
      <c r="A35" s="224" t="s">
        <v>50</v>
      </c>
      <c r="B35" s="224"/>
      <c r="C35" s="224"/>
      <c r="D35" s="224"/>
      <c r="E35" s="224"/>
      <c r="F35" s="224"/>
      <c r="G35" s="224"/>
    </row>
    <row r="36" spans="1:7" ht="26.25" customHeight="1">
      <c r="A36" s="225" t="s">
        <v>42</v>
      </c>
      <c r="B36" s="226"/>
      <c r="C36" s="1" t="s">
        <v>33</v>
      </c>
      <c r="D36" s="225" t="s">
        <v>51</v>
      </c>
      <c r="E36" s="226"/>
      <c r="F36" s="42" t="s">
        <v>52</v>
      </c>
      <c r="G36" s="5" t="s">
        <v>38</v>
      </c>
    </row>
    <row r="37" spans="1:7" ht="26.25" customHeight="1">
      <c r="A37" s="220" t="s">
        <v>41</v>
      </c>
      <c r="B37" s="221"/>
      <c r="C37" s="4"/>
      <c r="D37" s="222">
        <f>정리_절토부점검로현황!H27</f>
        <v>12</v>
      </c>
      <c r="E37" s="223"/>
      <c r="F37" s="161">
        <f>정리_절토부점검로현황!I27</f>
        <v>107</v>
      </c>
      <c r="G37" s="12"/>
    </row>
    <row r="38" spans="1:7" ht="26.25" customHeight="1">
      <c r="A38" s="208" t="s">
        <v>53</v>
      </c>
      <c r="B38" s="209"/>
      <c r="C38" s="212" t="s">
        <v>36</v>
      </c>
      <c r="D38" s="214">
        <v>1.494</v>
      </c>
      <c r="E38" s="215"/>
      <c r="F38" s="53">
        <v>0.68799999999999994</v>
      </c>
      <c r="G38" s="216">
        <f>ROUNDDOWN((SUM(D39:F39)),1)</f>
        <v>91.5</v>
      </c>
    </row>
    <row r="39" spans="1:7" ht="26.25" customHeight="1">
      <c r="A39" s="210"/>
      <c r="B39" s="211"/>
      <c r="C39" s="213"/>
      <c r="D39" s="218">
        <f>$D$37*D38</f>
        <v>17.928000000000001</v>
      </c>
      <c r="E39" s="219"/>
      <c r="F39" s="162">
        <f>$F$37*F38</f>
        <v>73.616</v>
      </c>
      <c r="G39" s="217"/>
    </row>
    <row r="40" spans="1:7" ht="26.25" customHeight="1">
      <c r="A40" s="208" t="s">
        <v>54</v>
      </c>
      <c r="B40" s="209"/>
      <c r="C40" s="212" t="s">
        <v>36</v>
      </c>
      <c r="D40" s="214">
        <v>0.89400000000000002</v>
      </c>
      <c r="E40" s="215"/>
      <c r="F40" s="53">
        <v>0.28799999999999998</v>
      </c>
      <c r="G40" s="216">
        <f>ROUNDDOWN((SUM(D41:F41)),1)</f>
        <v>41.5</v>
      </c>
    </row>
    <row r="41" spans="1:7" ht="26.25" customHeight="1">
      <c r="A41" s="210"/>
      <c r="B41" s="211"/>
      <c r="C41" s="213"/>
      <c r="D41" s="218">
        <f>$D$37*D40</f>
        <v>10.728</v>
      </c>
      <c r="E41" s="219"/>
      <c r="F41" s="162">
        <f>$F$37*F40</f>
        <v>30.815999999999999</v>
      </c>
      <c r="G41" s="217"/>
    </row>
    <row r="42" spans="1:7" ht="26.25" customHeight="1">
      <c r="A42" s="208" t="s">
        <v>37</v>
      </c>
      <c r="B42" s="209"/>
      <c r="C42" s="212" t="s">
        <v>36</v>
      </c>
      <c r="D42" s="214">
        <v>0.33800000000000002</v>
      </c>
      <c r="E42" s="215"/>
      <c r="F42" s="53">
        <v>0.33</v>
      </c>
      <c r="G42" s="216">
        <f>ROUNDDOWN((SUM(D43:F43)),1)</f>
        <v>39.299999999999997</v>
      </c>
    </row>
    <row r="43" spans="1:7" ht="26.25" customHeight="1">
      <c r="A43" s="210" t="s">
        <v>16</v>
      </c>
      <c r="B43" s="211"/>
      <c r="C43" s="213"/>
      <c r="D43" s="218">
        <f>$D$37*D42</f>
        <v>4.056</v>
      </c>
      <c r="E43" s="219"/>
      <c r="F43" s="162">
        <f>$F$37*F42</f>
        <v>35.31</v>
      </c>
      <c r="G43" s="217"/>
    </row>
    <row r="44" spans="1:7" ht="26.25" customHeight="1">
      <c r="A44" s="208" t="s">
        <v>15</v>
      </c>
      <c r="B44" s="209"/>
      <c r="C44" s="212" t="s">
        <v>43</v>
      </c>
      <c r="D44" s="214">
        <v>2.9</v>
      </c>
      <c r="E44" s="215"/>
      <c r="F44" s="53">
        <v>1.4</v>
      </c>
      <c r="G44" s="216">
        <f>ROUNDDOWN((SUM(D45:F45)),1)</f>
        <v>184.6</v>
      </c>
    </row>
    <row r="45" spans="1:7" ht="26.25" customHeight="1">
      <c r="A45" s="210"/>
      <c r="B45" s="211"/>
      <c r="C45" s="213"/>
      <c r="D45" s="218">
        <f>$D$37*D44</f>
        <v>34.799999999999997</v>
      </c>
      <c r="E45" s="219"/>
      <c r="F45" s="162">
        <f>$F$37*F44</f>
        <v>149.79999999999998</v>
      </c>
      <c r="G45" s="217"/>
    </row>
    <row r="46" spans="1:7" ht="26.25" customHeight="1">
      <c r="A46" s="208" t="s">
        <v>55</v>
      </c>
      <c r="B46" s="209"/>
      <c r="C46" s="212" t="s">
        <v>36</v>
      </c>
      <c r="D46" s="214">
        <v>1.494</v>
      </c>
      <c r="E46" s="215"/>
      <c r="F46" s="53">
        <v>0.4</v>
      </c>
      <c r="G46" s="216">
        <f>ROUNDDOWN((SUM(D47:F47)),1)</f>
        <v>60.7</v>
      </c>
    </row>
    <row r="47" spans="1:7" ht="26.25" customHeight="1">
      <c r="A47" s="210"/>
      <c r="B47" s="211"/>
      <c r="C47" s="213"/>
      <c r="D47" s="218">
        <f>$D$37*D46</f>
        <v>17.928000000000001</v>
      </c>
      <c r="E47" s="219"/>
      <c r="F47" s="162">
        <f>$F$37*F46</f>
        <v>42.800000000000004</v>
      </c>
      <c r="G47" s="217"/>
    </row>
    <row r="48" spans="1:7" ht="30" customHeight="1"/>
    <row r="49" spans="9:9" ht="30" customHeight="1">
      <c r="I49" s="8"/>
    </row>
    <row r="50" spans="9:9" ht="30" customHeight="1"/>
    <row r="51" spans="9:9" ht="30" customHeight="1"/>
    <row r="52" spans="9:9" ht="30" customHeight="1"/>
    <row r="53" spans="9:9" ht="30" customHeight="1"/>
    <row r="54" spans="9:9" ht="30" customHeight="1"/>
    <row r="55" spans="9:9" ht="30" customHeight="1"/>
    <row r="56" spans="9:9" ht="30" customHeight="1"/>
    <row r="57" spans="9:9" ht="30" customHeight="1"/>
    <row r="58" spans="9:9" ht="30" customHeight="1"/>
    <row r="59" spans="9:9" ht="30" customHeight="1"/>
    <row r="60" spans="9:9" ht="30" customHeight="1"/>
    <row r="61" spans="9:9" ht="30" customHeight="1"/>
    <row r="62" spans="9:9" ht="30" customHeight="1"/>
    <row r="63" spans="9:9" ht="30" customHeight="1"/>
    <row r="64" spans="9:9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</sheetData>
  <mergeCells count="52">
    <mergeCell ref="A31:B31"/>
    <mergeCell ref="A32:B32"/>
    <mergeCell ref="A30:B30"/>
    <mergeCell ref="C6:D6"/>
    <mergeCell ref="C7:D7"/>
    <mergeCell ref="B8:D8"/>
    <mergeCell ref="B9:D9"/>
    <mergeCell ref="B10:D10"/>
    <mergeCell ref="A1:G1"/>
    <mergeCell ref="D36:E36"/>
    <mergeCell ref="C5:D5"/>
    <mergeCell ref="B11:D11"/>
    <mergeCell ref="B12:D12"/>
    <mergeCell ref="B13:D13"/>
    <mergeCell ref="B14:D14"/>
    <mergeCell ref="B3:D3"/>
    <mergeCell ref="B4:B7"/>
    <mergeCell ref="C4:D4"/>
    <mergeCell ref="A2:D2"/>
    <mergeCell ref="A36:B36"/>
    <mergeCell ref="A35:G35"/>
    <mergeCell ref="A3:A9"/>
    <mergeCell ref="A10:A14"/>
    <mergeCell ref="A28:G28"/>
    <mergeCell ref="A37:B37"/>
    <mergeCell ref="A38:B39"/>
    <mergeCell ref="D39:E39"/>
    <mergeCell ref="D38:E38"/>
    <mergeCell ref="D37:E37"/>
    <mergeCell ref="G38:G39"/>
    <mergeCell ref="A40:B41"/>
    <mergeCell ref="C40:C41"/>
    <mergeCell ref="G40:G41"/>
    <mergeCell ref="D41:E41"/>
    <mergeCell ref="D40:E40"/>
    <mergeCell ref="C38:C39"/>
    <mergeCell ref="A42:B42"/>
    <mergeCell ref="C42:C43"/>
    <mergeCell ref="D42:E42"/>
    <mergeCell ref="G42:G43"/>
    <mergeCell ref="A43:B43"/>
    <mergeCell ref="D43:E43"/>
    <mergeCell ref="A44:B45"/>
    <mergeCell ref="C44:C45"/>
    <mergeCell ref="D44:E44"/>
    <mergeCell ref="G44:G45"/>
    <mergeCell ref="D45:E45"/>
    <mergeCell ref="A46:B47"/>
    <mergeCell ref="C46:C47"/>
    <mergeCell ref="D46:E46"/>
    <mergeCell ref="G46:G47"/>
    <mergeCell ref="D47:E47"/>
  </mergeCells>
  <phoneticPr fontId="5" type="noConversion"/>
  <printOptions horizontalCentered="1"/>
  <pageMargins left="0.62992125984251968" right="0.59055118110236227" top="0.78740157480314965" bottom="0.51181102362204722" header="0.70866141732283472" footer="0.43307086614173229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82"/>
  <sheetViews>
    <sheetView showZeros="0" view="pageBreakPreview" zoomScaleNormal="100" zoomScaleSheetLayoutView="100" workbookViewId="0">
      <selection activeCell="N12" sqref="N12"/>
    </sheetView>
  </sheetViews>
  <sheetFormatPr defaultColWidth="7.88671875" defaultRowHeight="12"/>
  <cols>
    <col min="1" max="5" width="7.88671875" style="6" customWidth="1"/>
    <col min="6" max="6" width="12.44140625" style="6" customWidth="1"/>
    <col min="7" max="7" width="13.33203125" style="6" customWidth="1"/>
    <col min="8" max="8" width="3.21875" style="6" customWidth="1"/>
    <col min="9" max="9" width="4.109375" style="6" customWidth="1"/>
    <col min="10" max="10" width="6" style="6" customWidth="1"/>
    <col min="11" max="11" width="7.44140625" style="6" customWidth="1"/>
    <col min="12" max="12" width="6.88671875" style="6" customWidth="1"/>
    <col min="13" max="14" width="7.21875" style="6" customWidth="1"/>
    <col min="15" max="15" width="7.5546875" style="6" customWidth="1"/>
    <col min="16" max="16" width="9.109375" style="6" customWidth="1"/>
    <col min="17" max="17" width="8.5546875" style="6" customWidth="1"/>
    <col min="18" max="16384" width="7.88671875" style="6"/>
  </cols>
  <sheetData>
    <row r="1" spans="1:7" ht="45" customHeight="1">
      <c r="A1" s="224" t="s">
        <v>44</v>
      </c>
      <c r="B1" s="224"/>
      <c r="C1" s="224"/>
      <c r="D1" s="224"/>
      <c r="E1" s="224"/>
      <c r="F1" s="224"/>
      <c r="G1" s="224"/>
    </row>
    <row r="2" spans="1:7" ht="26.25" customHeight="1">
      <c r="A2" s="229" t="s">
        <v>2</v>
      </c>
      <c r="B2" s="229"/>
      <c r="C2" s="229"/>
      <c r="D2" s="229"/>
      <c r="E2" s="47" t="s">
        <v>56</v>
      </c>
      <c r="F2" s="47" t="s">
        <v>0</v>
      </c>
      <c r="G2" s="47" t="s">
        <v>34</v>
      </c>
    </row>
    <row r="3" spans="1:7" ht="22.5" customHeight="1">
      <c r="A3" s="45" t="s">
        <v>185</v>
      </c>
      <c r="B3" s="163" t="s">
        <v>186</v>
      </c>
      <c r="C3" s="165"/>
      <c r="D3" s="166"/>
      <c r="E3" s="49" t="s">
        <v>187</v>
      </c>
      <c r="F3" s="56">
        <v>0</v>
      </c>
      <c r="G3" s="49"/>
    </row>
    <row r="4" spans="1:7" ht="22.5" customHeight="1">
      <c r="A4" s="153"/>
      <c r="B4" s="164"/>
      <c r="C4" s="167"/>
      <c r="D4" s="168"/>
      <c r="E4" s="154"/>
      <c r="F4" s="143">
        <f>'정리_절토부점검로수량집계 '!F3</f>
        <v>0</v>
      </c>
      <c r="G4" s="142"/>
    </row>
    <row r="5" spans="1:7" ht="22.5" customHeight="1">
      <c r="A5" s="46"/>
      <c r="B5" s="169" t="s">
        <v>188</v>
      </c>
      <c r="C5" s="163" t="s">
        <v>189</v>
      </c>
      <c r="D5" s="166"/>
      <c r="E5" s="49" t="s">
        <v>190</v>
      </c>
      <c r="F5" s="157">
        <v>0</v>
      </c>
      <c r="G5" s="49"/>
    </row>
    <row r="6" spans="1:7" ht="22.5" customHeight="1">
      <c r="A6" s="153"/>
      <c r="B6" s="170"/>
      <c r="C6" s="164"/>
      <c r="D6" s="168"/>
      <c r="E6" s="142"/>
      <c r="F6" s="143">
        <f>'정리_절토부점검로수량집계 '!F4</f>
        <v>0</v>
      </c>
      <c r="G6" s="142"/>
    </row>
    <row r="7" spans="1:7" ht="22.5" customHeight="1">
      <c r="A7" s="46"/>
      <c r="B7" s="171"/>
      <c r="C7" s="163" t="s">
        <v>191</v>
      </c>
      <c r="D7" s="166"/>
      <c r="E7" s="49" t="s">
        <v>190</v>
      </c>
      <c r="F7" s="157">
        <v>0</v>
      </c>
      <c r="G7" s="158"/>
    </row>
    <row r="8" spans="1:7" ht="22.5" customHeight="1">
      <c r="A8" s="153"/>
      <c r="B8" s="170"/>
      <c r="C8" s="164"/>
      <c r="D8" s="168"/>
      <c r="E8" s="154"/>
      <c r="F8" s="143">
        <f>'정리_절토부점검로수량집계 '!F5</f>
        <v>0</v>
      </c>
      <c r="G8" s="142"/>
    </row>
    <row r="9" spans="1:7" ht="22.5" customHeight="1">
      <c r="A9" s="46"/>
      <c r="B9" s="171"/>
      <c r="C9" s="163" t="s">
        <v>192</v>
      </c>
      <c r="D9" s="166"/>
      <c r="E9" s="49" t="s">
        <v>190</v>
      </c>
      <c r="F9" s="157">
        <v>0</v>
      </c>
      <c r="G9" s="158"/>
    </row>
    <row r="10" spans="1:7" ht="22.5" customHeight="1">
      <c r="A10" s="153"/>
      <c r="B10" s="170"/>
      <c r="C10" s="164"/>
      <c r="D10" s="168"/>
      <c r="E10" s="154"/>
      <c r="F10" s="143">
        <f>'정리_절토부점검로수량집계 '!F6</f>
        <v>0</v>
      </c>
      <c r="G10" s="142"/>
    </row>
    <row r="11" spans="1:7" ht="22.5" customHeight="1">
      <c r="A11" s="46"/>
      <c r="B11" s="171"/>
      <c r="C11" s="163" t="s">
        <v>193</v>
      </c>
      <c r="D11" s="166"/>
      <c r="E11" s="49" t="s">
        <v>190</v>
      </c>
      <c r="F11" s="157">
        <v>0</v>
      </c>
      <c r="G11" s="158"/>
    </row>
    <row r="12" spans="1:7" ht="22.5" customHeight="1">
      <c r="A12" s="153"/>
      <c r="B12" s="172"/>
      <c r="C12" s="164"/>
      <c r="D12" s="168"/>
      <c r="E12" s="154"/>
      <c r="F12" s="143">
        <f>'정리_절토부점검로수량집계 '!F7</f>
        <v>0</v>
      </c>
      <c r="G12" s="142"/>
    </row>
    <row r="13" spans="1:7" ht="22.5" customHeight="1">
      <c r="A13" s="46"/>
      <c r="B13" s="163" t="s">
        <v>194</v>
      </c>
      <c r="C13" s="165"/>
      <c r="D13" s="166"/>
      <c r="E13" s="49" t="s">
        <v>195</v>
      </c>
      <c r="F13" s="157">
        <v>0</v>
      </c>
      <c r="G13" s="158"/>
    </row>
    <row r="14" spans="1:7" ht="22.5" customHeight="1">
      <c r="A14" s="153"/>
      <c r="B14" s="164"/>
      <c r="C14" s="167"/>
      <c r="D14" s="168"/>
      <c r="E14" s="154"/>
      <c r="F14" s="143">
        <f>'정리_절토부점검로수량집계 '!F8</f>
        <v>0</v>
      </c>
      <c r="G14" s="142"/>
    </row>
    <row r="15" spans="1:7" ht="22.5" customHeight="1">
      <c r="A15" s="46"/>
      <c r="B15" s="163" t="s">
        <v>196</v>
      </c>
      <c r="C15" s="165"/>
      <c r="D15" s="166"/>
      <c r="E15" s="49" t="s">
        <v>195</v>
      </c>
      <c r="F15" s="157">
        <v>0</v>
      </c>
      <c r="G15" s="158"/>
    </row>
    <row r="16" spans="1:7" ht="22.5" customHeight="1">
      <c r="A16" s="145"/>
      <c r="B16" s="164"/>
      <c r="C16" s="167"/>
      <c r="D16" s="168"/>
      <c r="E16" s="154"/>
      <c r="F16" s="143">
        <f>'정리_절토부점검로수량집계 '!F9</f>
        <v>0</v>
      </c>
      <c r="G16" s="142"/>
    </row>
    <row r="17" spans="1:7" ht="22.5" customHeight="1">
      <c r="A17" s="45" t="s">
        <v>197</v>
      </c>
      <c r="B17" s="163" t="s">
        <v>194</v>
      </c>
      <c r="C17" s="165"/>
      <c r="D17" s="166"/>
      <c r="E17" s="49" t="s">
        <v>195</v>
      </c>
      <c r="F17" s="56">
        <v>115.9</v>
      </c>
      <c r="G17" s="49"/>
    </row>
    <row r="18" spans="1:7" ht="22.5" customHeight="1">
      <c r="A18" s="153"/>
      <c r="B18" s="164"/>
      <c r="C18" s="167"/>
      <c r="D18" s="168"/>
      <c r="E18" s="142"/>
      <c r="F18" s="143">
        <f>'정리_절토부점검로수량집계 '!F10</f>
        <v>91.5</v>
      </c>
      <c r="G18" s="142"/>
    </row>
    <row r="19" spans="1:7" ht="22.5" customHeight="1">
      <c r="A19" s="46"/>
      <c r="B19" s="163" t="s">
        <v>198</v>
      </c>
      <c r="C19" s="165"/>
      <c r="D19" s="166"/>
      <c r="E19" s="49" t="s">
        <v>195</v>
      </c>
      <c r="F19" s="157">
        <v>52.5</v>
      </c>
      <c r="G19" s="49"/>
    </row>
    <row r="20" spans="1:7" ht="22.5" customHeight="1">
      <c r="A20" s="153"/>
      <c r="B20" s="164"/>
      <c r="C20" s="167"/>
      <c r="D20" s="168"/>
      <c r="E20" s="142"/>
      <c r="F20" s="143">
        <f>'정리_절토부점검로수량집계 '!F11</f>
        <v>41.5</v>
      </c>
      <c r="G20" s="142"/>
    </row>
    <row r="21" spans="1:7" ht="22.5" customHeight="1">
      <c r="A21" s="46"/>
      <c r="B21" s="163" t="s">
        <v>196</v>
      </c>
      <c r="C21" s="165"/>
      <c r="D21" s="166"/>
      <c r="E21" s="49" t="s">
        <v>195</v>
      </c>
      <c r="F21" s="157">
        <v>49.9</v>
      </c>
      <c r="G21" s="49"/>
    </row>
    <row r="22" spans="1:7" ht="22.5" customHeight="1">
      <c r="A22" s="153"/>
      <c r="B22" s="164"/>
      <c r="C22" s="167"/>
      <c r="D22" s="168"/>
      <c r="E22" s="142"/>
      <c r="F22" s="143">
        <f>'정리_절토부점검로수량집계 '!F12</f>
        <v>39.299999999999997</v>
      </c>
      <c r="G22" s="142"/>
    </row>
    <row r="23" spans="1:7" ht="22.5" customHeight="1">
      <c r="A23" s="46"/>
      <c r="B23" s="163" t="s">
        <v>199</v>
      </c>
      <c r="C23" s="165"/>
      <c r="D23" s="166"/>
      <c r="E23" s="49" t="s">
        <v>200</v>
      </c>
      <c r="F23" s="157">
        <v>233.9</v>
      </c>
      <c r="G23" s="49"/>
    </row>
    <row r="24" spans="1:7" ht="22.5" customHeight="1">
      <c r="A24" s="153"/>
      <c r="B24" s="164"/>
      <c r="C24" s="167"/>
      <c r="D24" s="168"/>
      <c r="E24" s="142"/>
      <c r="F24" s="143">
        <f>'정리_절토부점검로수량집계 '!F13</f>
        <v>184.6</v>
      </c>
      <c r="G24" s="142"/>
    </row>
    <row r="25" spans="1:7" ht="22.5" customHeight="1">
      <c r="A25" s="46"/>
      <c r="B25" s="163" t="s">
        <v>201</v>
      </c>
      <c r="C25" s="165"/>
      <c r="D25" s="166"/>
      <c r="E25" s="49" t="s">
        <v>195</v>
      </c>
      <c r="F25" s="157">
        <v>76.8</v>
      </c>
      <c r="G25" s="49"/>
    </row>
    <row r="26" spans="1:7" ht="22.5" customHeight="1">
      <c r="A26" s="145"/>
      <c r="B26" s="164"/>
      <c r="C26" s="167"/>
      <c r="D26" s="168"/>
      <c r="E26" s="142"/>
      <c r="F26" s="143">
        <f>'정리_절토부점검로수량집계 '!F14</f>
        <v>60.7</v>
      </c>
      <c r="G26" s="142"/>
    </row>
    <row r="27" spans="1:7" ht="26.25" customHeight="1"/>
    <row r="28" spans="1:7" ht="45" customHeight="1"/>
    <row r="29" spans="1:7" ht="18.75" customHeight="1"/>
    <row r="30" spans="1:7" ht="26.25" customHeight="1"/>
    <row r="31" spans="1:7" ht="26.25" customHeight="1">
      <c r="A31" s="224" t="s">
        <v>45</v>
      </c>
      <c r="B31" s="224"/>
      <c r="C31" s="224"/>
      <c r="D31" s="224"/>
      <c r="E31" s="224"/>
      <c r="F31" s="224"/>
      <c r="G31" s="224"/>
    </row>
    <row r="32" spans="1:7" ht="26.25" customHeight="1">
      <c r="A32" s="7"/>
      <c r="B32" s="9"/>
      <c r="C32" s="9"/>
      <c r="D32" s="9"/>
      <c r="E32" s="9"/>
      <c r="F32" s="9"/>
      <c r="G32" s="10" t="s">
        <v>35</v>
      </c>
    </row>
    <row r="33" spans="1:9" ht="22.5" customHeight="1">
      <c r="A33" s="229" t="s">
        <v>46</v>
      </c>
      <c r="B33" s="229"/>
      <c r="C33" s="47" t="s">
        <v>47</v>
      </c>
      <c r="D33" s="47" t="s">
        <v>48</v>
      </c>
      <c r="E33" s="47" t="s">
        <v>3</v>
      </c>
      <c r="F33" s="47" t="s">
        <v>0</v>
      </c>
      <c r="G33" s="47" t="s">
        <v>34</v>
      </c>
    </row>
    <row r="34" spans="1:9" ht="22.5" customHeight="1">
      <c r="A34" s="208" t="s">
        <v>202</v>
      </c>
      <c r="B34" s="209"/>
      <c r="C34" s="49" t="s">
        <v>36</v>
      </c>
      <c r="D34" s="160">
        <v>0</v>
      </c>
      <c r="E34" s="49">
        <v>0.22600000000000001</v>
      </c>
      <c r="F34" s="160">
        <v>0</v>
      </c>
      <c r="G34" s="49"/>
    </row>
    <row r="35" spans="1:9" ht="22.5" customHeight="1">
      <c r="A35" s="155"/>
      <c r="B35" s="146"/>
      <c r="C35" s="142"/>
      <c r="D35" s="159">
        <f>'정리_절토부점검로수량집계 '!D31</f>
        <v>0</v>
      </c>
      <c r="E35" s="142">
        <f>'정리_절토부점검로수량집계 '!E31</f>
        <v>0.22600000000000001</v>
      </c>
      <c r="F35" s="159">
        <f>'정리_절토부점검로수량집계 '!F31</f>
        <v>0</v>
      </c>
      <c r="G35" s="142"/>
    </row>
    <row r="36" spans="1:9" ht="22.5" customHeight="1">
      <c r="A36" s="208" t="s">
        <v>196</v>
      </c>
      <c r="B36" s="209"/>
      <c r="C36" s="49" t="s">
        <v>36</v>
      </c>
      <c r="D36" s="160">
        <v>0</v>
      </c>
      <c r="E36" s="49">
        <v>0.22600000000000001</v>
      </c>
      <c r="F36" s="160">
        <v>0</v>
      </c>
      <c r="G36" s="49"/>
    </row>
    <row r="37" spans="1:9" ht="22.5" customHeight="1">
      <c r="A37" s="155"/>
      <c r="B37" s="146"/>
      <c r="C37" s="142"/>
      <c r="D37" s="159">
        <f>'정리_절토부점검로수량집계 '!D32</f>
        <v>0</v>
      </c>
      <c r="E37" s="142">
        <f>'정리_절토부점검로수량집계 '!E32</f>
        <v>0.22600000000000001</v>
      </c>
      <c r="F37" s="159">
        <f>'정리_절토부점검로수량집계 '!F32</f>
        <v>0</v>
      </c>
      <c r="G37" s="142"/>
    </row>
    <row r="38" spans="1:9" ht="26.25" customHeight="1"/>
    <row r="39" spans="1:9" ht="30" customHeight="1">
      <c r="A39" s="224" t="s">
        <v>50</v>
      </c>
      <c r="B39" s="224"/>
      <c r="C39" s="224"/>
      <c r="D39" s="224"/>
      <c r="E39" s="224"/>
      <c r="F39" s="224"/>
      <c r="G39" s="224"/>
      <c r="I39" s="8"/>
    </row>
    <row r="40" spans="1:9" ht="22.5" customHeight="1">
      <c r="A40" s="225" t="s">
        <v>42</v>
      </c>
      <c r="B40" s="226"/>
      <c r="C40" s="47" t="s">
        <v>33</v>
      </c>
      <c r="D40" s="225" t="s">
        <v>51</v>
      </c>
      <c r="E40" s="226"/>
      <c r="F40" s="47" t="s">
        <v>52</v>
      </c>
      <c r="G40" s="43" t="s">
        <v>38</v>
      </c>
    </row>
    <row r="41" spans="1:9" ht="22.5" customHeight="1">
      <c r="A41" s="208" t="s">
        <v>203</v>
      </c>
      <c r="B41" s="209"/>
      <c r="C41" s="49"/>
      <c r="D41" s="181">
        <v>15</v>
      </c>
      <c r="E41" s="182">
        <v>0</v>
      </c>
      <c r="F41" s="183">
        <v>136</v>
      </c>
      <c r="G41" s="56"/>
    </row>
    <row r="42" spans="1:9" ht="22.5" customHeight="1">
      <c r="A42" s="156"/>
      <c r="B42" s="173"/>
      <c r="C42" s="154"/>
      <c r="D42" s="174">
        <f>'정리_절토부점검로수량집계 '!D37</f>
        <v>12</v>
      </c>
      <c r="E42" s="175">
        <f>'정리_절토부점검로수량집계 '!E37</f>
        <v>0</v>
      </c>
      <c r="F42" s="180">
        <f>'정리_절토부점검로수량집계 '!F37</f>
        <v>107</v>
      </c>
      <c r="G42" s="176"/>
    </row>
    <row r="43" spans="1:9" ht="22.5" customHeight="1">
      <c r="A43" s="208" t="s">
        <v>204</v>
      </c>
      <c r="B43" s="209"/>
      <c r="C43" s="49" t="s">
        <v>36</v>
      </c>
      <c r="D43" s="53">
        <v>1.494</v>
      </c>
      <c r="E43" s="54">
        <v>0</v>
      </c>
      <c r="F43" s="53">
        <v>0.68799999999999994</v>
      </c>
      <c r="G43" s="56">
        <v>115.9</v>
      </c>
    </row>
    <row r="44" spans="1:9" ht="22.5" customHeight="1">
      <c r="A44" s="156"/>
      <c r="B44" s="173"/>
      <c r="C44" s="154"/>
      <c r="D44" s="184">
        <f>'정리_절토부점검로수량집계 '!D38</f>
        <v>1.494</v>
      </c>
      <c r="E44" s="185">
        <f>'정리_절토부점검로수량집계 '!E38</f>
        <v>0</v>
      </c>
      <c r="F44" s="184">
        <f>'정리_절토부점검로수량집계 '!F38</f>
        <v>0.68799999999999994</v>
      </c>
      <c r="G44" s="176">
        <f>ROUNDDOWN((SUM(D46:F46)),1)</f>
        <v>91.5</v>
      </c>
    </row>
    <row r="45" spans="1:9" ht="22.5" customHeight="1">
      <c r="A45" s="51"/>
      <c r="B45" s="52"/>
      <c r="C45" s="50"/>
      <c r="D45" s="186">
        <v>22.41</v>
      </c>
      <c r="E45" s="187">
        <v>0</v>
      </c>
      <c r="F45" s="188">
        <v>93.567999999999998</v>
      </c>
      <c r="G45" s="12"/>
    </row>
    <row r="46" spans="1:9" ht="22.5" customHeight="1">
      <c r="A46" s="155"/>
      <c r="B46" s="146"/>
      <c r="C46" s="142"/>
      <c r="D46" s="177">
        <f>'정리_절토부점검로수량집계 '!D39</f>
        <v>17.928000000000001</v>
      </c>
      <c r="E46" s="178">
        <f>'정리_절토부점검로수량집계 '!E39</f>
        <v>0</v>
      </c>
      <c r="F46" s="179">
        <f>'정리_절토부점검로수량집계 '!F39</f>
        <v>73.616</v>
      </c>
      <c r="G46" s="143"/>
    </row>
    <row r="47" spans="1:9" ht="22.5" customHeight="1">
      <c r="A47" s="208" t="s">
        <v>205</v>
      </c>
      <c r="B47" s="209"/>
      <c r="C47" s="49" t="s">
        <v>36</v>
      </c>
      <c r="D47" s="53">
        <v>0.89400000000000002</v>
      </c>
      <c r="E47" s="54">
        <v>0</v>
      </c>
      <c r="F47" s="53">
        <v>0.28799999999999998</v>
      </c>
      <c r="G47" s="56">
        <v>52.5</v>
      </c>
    </row>
    <row r="48" spans="1:9" ht="22.5" customHeight="1">
      <c r="A48" s="156"/>
      <c r="B48" s="173"/>
      <c r="C48" s="154"/>
      <c r="D48" s="184">
        <f>'정리_절토부점검로수량집계 '!D40</f>
        <v>0.89400000000000002</v>
      </c>
      <c r="E48" s="185">
        <f>'정리_절토부점검로수량집계 '!E40</f>
        <v>0</v>
      </c>
      <c r="F48" s="184">
        <f>'정리_절토부점검로수량집계 '!F40</f>
        <v>0.28799999999999998</v>
      </c>
      <c r="G48" s="176">
        <f>ROUNDDOWN((SUM(D50:F50)),1)</f>
        <v>41.5</v>
      </c>
    </row>
    <row r="49" spans="1:7" ht="22.5" customHeight="1">
      <c r="A49" s="51"/>
      <c r="B49" s="52"/>
      <c r="C49" s="50"/>
      <c r="D49" s="186">
        <v>13.41</v>
      </c>
      <c r="E49" s="187">
        <v>0</v>
      </c>
      <c r="F49" s="188">
        <v>39.167999999999999</v>
      </c>
      <c r="G49" s="12"/>
    </row>
    <row r="50" spans="1:7" ht="22.5" customHeight="1">
      <c r="A50" s="155"/>
      <c r="B50" s="146"/>
      <c r="C50" s="142"/>
      <c r="D50" s="177">
        <f>'정리_절토부점검로수량집계 '!D41</f>
        <v>10.728</v>
      </c>
      <c r="E50" s="178">
        <f>'정리_절토부점검로수량집계 '!E41</f>
        <v>0</v>
      </c>
      <c r="F50" s="179">
        <f>'정리_절토부점검로수량집계 '!F41</f>
        <v>30.815999999999999</v>
      </c>
      <c r="G50" s="143"/>
    </row>
    <row r="51" spans="1:7" ht="22.5" customHeight="1">
      <c r="A51" s="208" t="s">
        <v>206</v>
      </c>
      <c r="B51" s="209"/>
      <c r="C51" s="49" t="s">
        <v>36</v>
      </c>
      <c r="D51" s="53">
        <v>0.33800000000000002</v>
      </c>
      <c r="E51" s="54">
        <v>0</v>
      </c>
      <c r="F51" s="53">
        <v>0.33</v>
      </c>
      <c r="G51" s="56">
        <v>49.9</v>
      </c>
    </row>
    <row r="52" spans="1:7" ht="22.5" customHeight="1">
      <c r="A52" s="156"/>
      <c r="B52" s="173"/>
      <c r="C52" s="154"/>
      <c r="D52" s="184">
        <f>'정리_절토부점검로수량집계 '!D42</f>
        <v>0.33800000000000002</v>
      </c>
      <c r="E52" s="185">
        <f>'정리_절토부점검로수량집계 '!E42</f>
        <v>0</v>
      </c>
      <c r="F52" s="184">
        <f>'정리_절토부점검로수량집계 '!F42</f>
        <v>0.33</v>
      </c>
      <c r="G52" s="176">
        <f>ROUNDDOWN((SUM(D54:F54)),1)</f>
        <v>39.299999999999997</v>
      </c>
    </row>
    <row r="53" spans="1:7" ht="22.5" customHeight="1">
      <c r="A53" s="220" t="s">
        <v>207</v>
      </c>
      <c r="B53" s="221"/>
      <c r="C53" s="50"/>
      <c r="D53" s="186">
        <v>5.07</v>
      </c>
      <c r="E53" s="187">
        <v>0</v>
      </c>
      <c r="F53" s="188">
        <v>44.88</v>
      </c>
      <c r="G53" s="12"/>
    </row>
    <row r="54" spans="1:7" ht="22.5" customHeight="1">
      <c r="A54" s="155"/>
      <c r="B54" s="146"/>
      <c r="C54" s="142"/>
      <c r="D54" s="177">
        <f>'정리_절토부점검로수량집계 '!D43</f>
        <v>4.056</v>
      </c>
      <c r="E54" s="178">
        <f>'정리_절토부점검로수량집계 '!E43</f>
        <v>0</v>
      </c>
      <c r="F54" s="179">
        <f>'정리_절토부점검로수량집계 '!F43</f>
        <v>35.31</v>
      </c>
      <c r="G54" s="143"/>
    </row>
    <row r="55" spans="1:7" ht="22.5" customHeight="1">
      <c r="A55" s="208" t="s">
        <v>199</v>
      </c>
      <c r="B55" s="209"/>
      <c r="C55" s="49" t="s">
        <v>208</v>
      </c>
      <c r="D55" s="53">
        <v>2.9</v>
      </c>
      <c r="E55" s="54">
        <v>0</v>
      </c>
      <c r="F55" s="53">
        <v>1.4</v>
      </c>
      <c r="G55" s="56">
        <v>233.9</v>
      </c>
    </row>
    <row r="56" spans="1:7" ht="22.5" customHeight="1">
      <c r="A56" s="156"/>
      <c r="B56" s="173"/>
      <c r="C56" s="154"/>
      <c r="D56" s="184">
        <f>'정리_절토부점검로수량집계 '!D44</f>
        <v>2.9</v>
      </c>
      <c r="E56" s="185">
        <f>'정리_절토부점검로수량집계 '!E44</f>
        <v>0</v>
      </c>
      <c r="F56" s="184">
        <f>'정리_절토부점검로수량집계 '!F44</f>
        <v>1.4</v>
      </c>
      <c r="G56" s="176">
        <f>ROUNDDOWN((SUM(D58:F58)),1)</f>
        <v>184.6</v>
      </c>
    </row>
    <row r="57" spans="1:7" ht="22.5" customHeight="1">
      <c r="A57" s="51"/>
      <c r="B57" s="52"/>
      <c r="C57" s="50"/>
      <c r="D57" s="186">
        <v>43.5</v>
      </c>
      <c r="E57" s="187">
        <v>0</v>
      </c>
      <c r="F57" s="188">
        <v>190.39999999999998</v>
      </c>
      <c r="G57" s="12"/>
    </row>
    <row r="58" spans="1:7" ht="22.5" customHeight="1">
      <c r="A58" s="155"/>
      <c r="B58" s="146"/>
      <c r="C58" s="142"/>
      <c r="D58" s="177">
        <f>'정리_절토부점검로수량집계 '!D45</f>
        <v>34.799999999999997</v>
      </c>
      <c r="E58" s="178">
        <f>'정리_절토부점검로수량집계 '!E45</f>
        <v>0</v>
      </c>
      <c r="F58" s="179">
        <f>'정리_절토부점검로수량집계 '!F45</f>
        <v>149.79999999999998</v>
      </c>
      <c r="G58" s="143"/>
    </row>
    <row r="59" spans="1:7" ht="22.5" customHeight="1">
      <c r="A59" s="208" t="s">
        <v>209</v>
      </c>
      <c r="B59" s="209"/>
      <c r="C59" s="49" t="s">
        <v>36</v>
      </c>
      <c r="D59" s="53">
        <v>1.494</v>
      </c>
      <c r="E59" s="54">
        <v>0</v>
      </c>
      <c r="F59" s="53">
        <v>0.4</v>
      </c>
      <c r="G59" s="56">
        <v>76.8</v>
      </c>
    </row>
    <row r="60" spans="1:7" ht="22.5" customHeight="1">
      <c r="A60" s="156"/>
      <c r="B60" s="173"/>
      <c r="C60" s="154"/>
      <c r="D60" s="184">
        <f>'정리_절토부점검로수량집계 '!D46</f>
        <v>1.494</v>
      </c>
      <c r="E60" s="185">
        <f>'정리_절토부점검로수량집계 '!E46</f>
        <v>0</v>
      </c>
      <c r="F60" s="184">
        <f>'정리_절토부점검로수량집계 '!F46</f>
        <v>0.4</v>
      </c>
      <c r="G60" s="176">
        <f>ROUNDDOWN((SUM(D62:F62)),1)</f>
        <v>60.7</v>
      </c>
    </row>
    <row r="61" spans="1:7" ht="22.5" customHeight="1">
      <c r="A61" s="51"/>
      <c r="B61" s="52"/>
      <c r="C61" s="50"/>
      <c r="D61" s="186">
        <v>22.41</v>
      </c>
      <c r="E61" s="187">
        <v>0</v>
      </c>
      <c r="F61" s="188">
        <v>54.400000000000006</v>
      </c>
      <c r="G61" s="12"/>
    </row>
    <row r="62" spans="1:7" ht="22.5" customHeight="1">
      <c r="A62" s="155"/>
      <c r="B62" s="146"/>
      <c r="C62" s="142"/>
      <c r="D62" s="177">
        <f>'정리_절토부점검로수량집계 '!D47</f>
        <v>17.928000000000001</v>
      </c>
      <c r="E62" s="178">
        <f>'정리_절토부점검로수량집계 '!E47</f>
        <v>0</v>
      </c>
      <c r="F62" s="179">
        <f>'정리_절토부점검로수량집계 '!F47</f>
        <v>42.800000000000004</v>
      </c>
      <c r="G62" s="143"/>
    </row>
    <row r="63" spans="1:7" ht="30" customHeight="1"/>
    <row r="64" spans="1:7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</sheetData>
  <mergeCells count="16">
    <mergeCell ref="A59:B59"/>
    <mergeCell ref="A36:B36"/>
    <mergeCell ref="A41:B41"/>
    <mergeCell ref="A43:B43"/>
    <mergeCell ref="A51:B51"/>
    <mergeCell ref="A47:B47"/>
    <mergeCell ref="A39:G39"/>
    <mergeCell ref="A40:B40"/>
    <mergeCell ref="D40:E40"/>
    <mergeCell ref="A53:B53"/>
    <mergeCell ref="A55:B55"/>
    <mergeCell ref="A1:G1"/>
    <mergeCell ref="A2:D2"/>
    <mergeCell ref="A31:G31"/>
    <mergeCell ref="A33:B33"/>
    <mergeCell ref="A34:B34"/>
  </mergeCells>
  <phoneticPr fontId="1" type="noConversion"/>
  <printOptions horizontalCentered="1"/>
  <pageMargins left="0.62992125984251968" right="0.59055118110236227" top="0.78740157480314965" bottom="0.51181102362204722" header="0.70866141732283472" footer="0.43307086614173229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>
    <tabColor rgb="FF00B050"/>
  </sheetPr>
  <dimension ref="A1:J93"/>
  <sheetViews>
    <sheetView showZeros="0" zoomScaleNormal="100" workbookViewId="0">
      <selection activeCell="I7" sqref="I7"/>
    </sheetView>
  </sheetViews>
  <sheetFormatPr defaultColWidth="7.88671875" defaultRowHeight="12"/>
  <cols>
    <col min="1" max="1" width="7.33203125" style="6" customWidth="1"/>
    <col min="2" max="3" width="6.6640625" style="6" customWidth="1"/>
    <col min="4" max="9" width="7.33203125" style="6" customWidth="1"/>
    <col min="10" max="10" width="13.21875" style="6" customWidth="1"/>
    <col min="11" max="11" width="6" style="6" customWidth="1"/>
    <col min="12" max="12" width="7.44140625" style="6" customWidth="1"/>
    <col min="13" max="13" width="6.88671875" style="6" customWidth="1"/>
    <col min="14" max="15" width="7.21875" style="6" customWidth="1"/>
    <col min="16" max="16" width="7.5546875" style="6" customWidth="1"/>
    <col min="17" max="17" width="9.109375" style="6" customWidth="1"/>
    <col min="18" max="18" width="8.5546875" style="6" customWidth="1"/>
    <col min="19" max="16384" width="7.88671875" style="6"/>
  </cols>
  <sheetData>
    <row r="1" spans="1:10" ht="45" customHeight="1">
      <c r="A1" s="236" t="s">
        <v>65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26.25" customHeight="1">
      <c r="A2" s="229" t="s">
        <v>66</v>
      </c>
      <c r="B2" s="229"/>
      <c r="C2" s="229" t="s">
        <v>67</v>
      </c>
      <c r="D2" s="229" t="s">
        <v>68</v>
      </c>
      <c r="E2" s="229"/>
      <c r="F2" s="229"/>
      <c r="G2" s="229"/>
      <c r="H2" s="229" t="s">
        <v>69</v>
      </c>
      <c r="I2" s="229"/>
      <c r="J2" s="229" t="s">
        <v>70</v>
      </c>
    </row>
    <row r="3" spans="1:10" ht="26.25" customHeight="1">
      <c r="A3" s="229"/>
      <c r="B3" s="229"/>
      <c r="C3" s="229"/>
      <c r="D3" s="1" t="s">
        <v>71</v>
      </c>
      <c r="E3" s="1" t="s">
        <v>72</v>
      </c>
      <c r="F3" s="1" t="s">
        <v>72</v>
      </c>
      <c r="G3" s="1" t="s">
        <v>72</v>
      </c>
      <c r="H3" s="1" t="s">
        <v>71</v>
      </c>
      <c r="I3" s="1" t="s">
        <v>72</v>
      </c>
      <c r="J3" s="229"/>
    </row>
    <row r="4" spans="1:10" ht="26.25" customHeight="1">
      <c r="A4" s="1" t="s">
        <v>73</v>
      </c>
      <c r="B4" s="1" t="s">
        <v>74</v>
      </c>
      <c r="C4" s="229"/>
      <c r="D4" s="1" t="s">
        <v>75</v>
      </c>
      <c r="E4" s="1" t="s">
        <v>76</v>
      </c>
      <c r="F4" s="13" t="s">
        <v>77</v>
      </c>
      <c r="G4" s="14" t="s">
        <v>78</v>
      </c>
      <c r="H4" s="1" t="s">
        <v>79</v>
      </c>
      <c r="I4" s="1" t="s">
        <v>80</v>
      </c>
      <c r="J4" s="229"/>
    </row>
    <row r="5" spans="1:10" ht="26.25" customHeight="1">
      <c r="A5" s="15">
        <v>2330</v>
      </c>
      <c r="B5" s="15">
        <v>2337</v>
      </c>
      <c r="C5" s="1" t="s">
        <v>81</v>
      </c>
      <c r="D5" s="16"/>
      <c r="E5" s="16"/>
      <c r="F5" s="16"/>
      <c r="G5" s="16"/>
      <c r="H5" s="16">
        <f>'제외_측면점검로(소단)'!AW6</f>
        <v>2</v>
      </c>
      <c r="I5" s="16">
        <f>'제외_측면점검로(계단)'!AW6</f>
        <v>12</v>
      </c>
      <c r="J5" s="1" t="s">
        <v>82</v>
      </c>
    </row>
    <row r="6" spans="1:10" ht="26.25" customHeight="1">
      <c r="A6" s="15">
        <v>2342</v>
      </c>
      <c r="B6" s="15">
        <v>2360</v>
      </c>
      <c r="C6" s="1" t="s">
        <v>83</v>
      </c>
      <c r="D6" s="16"/>
      <c r="E6" s="16"/>
      <c r="F6" s="16"/>
      <c r="G6" s="16"/>
      <c r="H6" s="16">
        <f>'제외_측면점검로(소단)'!AW7</f>
        <v>0</v>
      </c>
      <c r="I6" s="16">
        <f>'제외_측면점검로(계단)'!AW7</f>
        <v>0</v>
      </c>
      <c r="J6" s="1" t="s">
        <v>84</v>
      </c>
    </row>
    <row r="7" spans="1:10" ht="26.25" customHeight="1">
      <c r="A7" s="15">
        <v>2400</v>
      </c>
      <c r="B7" s="15"/>
      <c r="C7" s="1" t="s">
        <v>86</v>
      </c>
      <c r="D7" s="16">
        <v>0</v>
      </c>
      <c r="E7" s="16">
        <v>0</v>
      </c>
      <c r="F7" s="16"/>
      <c r="G7" s="16"/>
      <c r="H7" s="16">
        <f>'제외_측면점검로(소단)'!AW8</f>
        <v>0</v>
      </c>
      <c r="I7" s="16">
        <f>'제외_측면점검로(계단)'!AW8</f>
        <v>0</v>
      </c>
      <c r="J7" s="1" t="s">
        <v>84</v>
      </c>
    </row>
    <row r="8" spans="1:10" ht="26.25" customHeight="1">
      <c r="A8" s="15">
        <v>2428</v>
      </c>
      <c r="B8" s="15">
        <v>2446</v>
      </c>
      <c r="C8" s="1" t="s">
        <v>85</v>
      </c>
      <c r="D8" s="16"/>
      <c r="E8" s="16"/>
      <c r="F8" s="16"/>
      <c r="G8" s="16"/>
      <c r="H8" s="16">
        <f>'제외_측면점검로(소단)'!AW9</f>
        <v>3</v>
      </c>
      <c r="I8" s="16">
        <f>'제외_측면점검로(계단)'!AW9</f>
        <v>30</v>
      </c>
      <c r="J8" s="1" t="s">
        <v>84</v>
      </c>
    </row>
    <row r="9" spans="1:10" ht="26.25" customHeight="1">
      <c r="A9" s="15">
        <v>3965</v>
      </c>
      <c r="B9" s="15"/>
      <c r="C9" s="1" t="s">
        <v>86</v>
      </c>
      <c r="D9" s="16">
        <v>0</v>
      </c>
      <c r="E9" s="16">
        <v>0</v>
      </c>
      <c r="F9" s="16">
        <v>0</v>
      </c>
      <c r="G9" s="16"/>
      <c r="H9" s="16">
        <f>'제외_측면점검로(소단)'!AW10</f>
        <v>0</v>
      </c>
      <c r="I9" s="16">
        <f>'제외_측면점검로(계단)'!AW10</f>
        <v>0</v>
      </c>
      <c r="J9" s="1" t="s">
        <v>84</v>
      </c>
    </row>
    <row r="10" spans="1:10" ht="26.25" customHeight="1">
      <c r="A10" s="15">
        <v>190</v>
      </c>
      <c r="B10" s="15"/>
      <c r="C10" s="1" t="s">
        <v>86</v>
      </c>
      <c r="D10" s="16"/>
      <c r="E10" s="16">
        <v>0</v>
      </c>
      <c r="F10" s="16">
        <v>0</v>
      </c>
      <c r="G10" s="16"/>
      <c r="H10" s="16">
        <f>'제외_측면점검로(소단)'!AW11</f>
        <v>4</v>
      </c>
      <c r="I10" s="16">
        <f>'제외_측면점검로(계단)'!AW11</f>
        <v>35</v>
      </c>
      <c r="J10" s="17" t="s">
        <v>97</v>
      </c>
    </row>
    <row r="11" spans="1:10" ht="26.25" customHeight="1">
      <c r="A11" s="15">
        <v>4960</v>
      </c>
      <c r="B11" s="15">
        <v>4980</v>
      </c>
      <c r="C11" s="1" t="s">
        <v>85</v>
      </c>
      <c r="D11" s="16"/>
      <c r="E11" s="16"/>
      <c r="F11" s="16"/>
      <c r="G11" s="16"/>
      <c r="H11" s="16">
        <f>'제외_측면점검로(소단)'!AW12</f>
        <v>3</v>
      </c>
      <c r="I11" s="16">
        <f>'제외_측면점검로(계단)'!AW12</f>
        <v>30</v>
      </c>
      <c r="J11" s="1" t="s">
        <v>84</v>
      </c>
    </row>
    <row r="12" spans="1:10" ht="26.25" customHeight="1">
      <c r="A12" s="15">
        <v>4940</v>
      </c>
      <c r="B12" s="15"/>
      <c r="C12" s="1" t="s">
        <v>86</v>
      </c>
      <c r="D12" s="16">
        <v>0</v>
      </c>
      <c r="E12" s="16">
        <v>0</v>
      </c>
      <c r="F12" s="16">
        <v>0</v>
      </c>
      <c r="G12" s="16"/>
      <c r="H12" s="16">
        <f>'제외_측면점검로(소단)'!AW13</f>
        <v>0</v>
      </c>
      <c r="I12" s="16">
        <f>'제외_측면점검로(계단)'!AW13</f>
        <v>0</v>
      </c>
      <c r="J12" s="1" t="s">
        <v>84</v>
      </c>
    </row>
    <row r="13" spans="1:10" ht="26.25" customHeight="1">
      <c r="A13" s="15">
        <v>5100</v>
      </c>
      <c r="B13" s="15"/>
      <c r="C13" s="1" t="s">
        <v>87</v>
      </c>
      <c r="D13" s="16">
        <v>0</v>
      </c>
      <c r="E13" s="16">
        <v>0</v>
      </c>
      <c r="F13" s="16"/>
      <c r="G13" s="16">
        <v>0</v>
      </c>
      <c r="H13" s="16">
        <f>'제외_측면점검로(소단)'!AW14</f>
        <v>0</v>
      </c>
      <c r="I13" s="16">
        <f>'제외_측면점검로(계단)'!AW14</f>
        <v>0</v>
      </c>
      <c r="J13" s="1" t="s">
        <v>84</v>
      </c>
    </row>
    <row r="14" spans="1:10" ht="26.25" customHeight="1">
      <c r="A14" s="15">
        <v>5180</v>
      </c>
      <c r="B14" s="15"/>
      <c r="C14" s="1" t="s">
        <v>87</v>
      </c>
      <c r="D14" s="16"/>
      <c r="E14" s="16"/>
      <c r="F14" s="16">
        <v>0</v>
      </c>
      <c r="G14" s="16">
        <v>0</v>
      </c>
      <c r="H14" s="16">
        <f>'제외_측면점검로(소단)'!AW15</f>
        <v>0</v>
      </c>
      <c r="I14" s="16">
        <f>'제외_측면점검로(계단)'!AW15</f>
        <v>0</v>
      </c>
      <c r="J14" s="1" t="s">
        <v>84</v>
      </c>
    </row>
    <row r="15" spans="1:10" ht="26.25" customHeight="1">
      <c r="A15" s="15"/>
      <c r="B15" s="15"/>
      <c r="C15" s="1"/>
      <c r="D15" s="16"/>
      <c r="E15" s="16"/>
      <c r="F15" s="16"/>
      <c r="G15" s="16"/>
      <c r="H15" s="16"/>
      <c r="I15" s="16"/>
      <c r="J15" s="1"/>
    </row>
    <row r="16" spans="1:10" ht="26.25" customHeight="1">
      <c r="A16" s="15"/>
      <c r="B16" s="15"/>
      <c r="C16" s="1"/>
      <c r="D16" s="16"/>
      <c r="E16" s="16"/>
      <c r="F16" s="16"/>
      <c r="G16" s="16"/>
      <c r="H16" s="16"/>
      <c r="I16" s="16"/>
      <c r="J16" s="1"/>
    </row>
    <row r="17" spans="1:10" ht="26.25" customHeight="1">
      <c r="A17" s="15"/>
      <c r="B17" s="15"/>
      <c r="C17" s="1"/>
      <c r="D17" s="16"/>
      <c r="E17" s="16"/>
      <c r="F17" s="16"/>
      <c r="G17" s="16"/>
      <c r="H17" s="16"/>
      <c r="I17" s="16"/>
      <c r="J17" s="1"/>
    </row>
    <row r="18" spans="1:10" ht="26.25" customHeight="1">
      <c r="A18" s="15"/>
      <c r="B18" s="15"/>
      <c r="C18" s="1"/>
      <c r="D18" s="16"/>
      <c r="E18" s="16"/>
      <c r="F18" s="16"/>
      <c r="G18" s="16"/>
      <c r="H18" s="16"/>
      <c r="I18" s="16"/>
      <c r="J18" s="1"/>
    </row>
    <row r="19" spans="1:10" ht="26.25" customHeight="1">
      <c r="A19" s="15"/>
      <c r="B19" s="15"/>
      <c r="C19" s="1"/>
      <c r="D19" s="16"/>
      <c r="E19" s="16"/>
      <c r="F19" s="16"/>
      <c r="G19" s="16"/>
      <c r="H19" s="16"/>
      <c r="I19" s="16"/>
      <c r="J19" s="1"/>
    </row>
    <row r="20" spans="1:10" ht="26.25" customHeight="1">
      <c r="A20" s="15"/>
      <c r="B20" s="15"/>
      <c r="C20" s="1"/>
      <c r="D20" s="16"/>
      <c r="E20" s="16"/>
      <c r="F20" s="16"/>
      <c r="G20" s="16"/>
      <c r="H20" s="16"/>
      <c r="I20" s="16"/>
      <c r="J20" s="1"/>
    </row>
    <row r="21" spans="1:10" ht="26.25" customHeight="1">
      <c r="A21" s="15"/>
      <c r="B21" s="15"/>
      <c r="C21" s="1"/>
      <c r="D21" s="16"/>
      <c r="E21" s="16"/>
      <c r="F21" s="16"/>
      <c r="G21" s="16"/>
      <c r="H21" s="16"/>
      <c r="I21" s="16"/>
      <c r="J21" s="1"/>
    </row>
    <row r="22" spans="1:10" ht="26.25" customHeight="1">
      <c r="A22" s="15"/>
      <c r="B22" s="15"/>
      <c r="C22" s="1"/>
      <c r="D22" s="16"/>
      <c r="E22" s="16"/>
      <c r="F22" s="16"/>
      <c r="G22" s="16"/>
      <c r="H22" s="16"/>
      <c r="I22" s="16"/>
      <c r="J22" s="1"/>
    </row>
    <row r="23" spans="1:10" ht="26.25" customHeight="1">
      <c r="A23" s="15"/>
      <c r="B23" s="15"/>
      <c r="C23" s="1"/>
      <c r="D23" s="16"/>
      <c r="E23" s="16"/>
      <c r="F23" s="16"/>
      <c r="G23" s="16"/>
      <c r="H23" s="16"/>
      <c r="I23" s="16"/>
      <c r="J23" s="1"/>
    </row>
    <row r="24" spans="1:10" ht="26.25" customHeight="1">
      <c r="A24" s="15"/>
      <c r="B24" s="15"/>
      <c r="C24" s="1"/>
      <c r="D24" s="16"/>
      <c r="E24" s="16"/>
      <c r="F24" s="16"/>
      <c r="G24" s="16"/>
      <c r="H24" s="16"/>
      <c r="I24" s="16"/>
      <c r="J24" s="1"/>
    </row>
    <row r="25" spans="1:10" ht="26.25" customHeight="1">
      <c r="A25" s="15"/>
      <c r="B25" s="15"/>
      <c r="C25" s="1"/>
      <c r="D25" s="16"/>
      <c r="E25" s="16"/>
      <c r="F25" s="16"/>
      <c r="G25" s="16"/>
      <c r="H25" s="16"/>
      <c r="I25" s="16"/>
      <c r="J25" s="1"/>
    </row>
    <row r="26" spans="1:10" ht="26.25" customHeight="1">
      <c r="A26" s="15"/>
      <c r="B26" s="15"/>
      <c r="C26" s="1"/>
      <c r="D26" s="16"/>
      <c r="E26" s="16"/>
      <c r="F26" s="16"/>
      <c r="G26" s="16"/>
      <c r="H26" s="16"/>
      <c r="I26" s="16"/>
      <c r="J26" s="1"/>
    </row>
    <row r="27" spans="1:10" ht="26.25" customHeight="1">
      <c r="A27" s="233" t="s">
        <v>88</v>
      </c>
      <c r="B27" s="234"/>
      <c r="C27" s="235"/>
      <c r="D27" s="16">
        <f t="shared" ref="D27:I27" si="0">+D14+D13+D12+D11+D10+D9+D8+D7+D6+D5</f>
        <v>0</v>
      </c>
      <c r="E27" s="16">
        <f t="shared" si="0"/>
        <v>0</v>
      </c>
      <c r="F27" s="16">
        <f t="shared" si="0"/>
        <v>0</v>
      </c>
      <c r="G27" s="16">
        <f t="shared" si="0"/>
        <v>0</v>
      </c>
      <c r="H27" s="16">
        <f t="shared" si="0"/>
        <v>12</v>
      </c>
      <c r="I27" s="16">
        <f t="shared" si="0"/>
        <v>107</v>
      </c>
      <c r="J27" s="1"/>
    </row>
    <row r="28" spans="1:10" ht="30" customHeight="1"/>
    <row r="29" spans="1:10" ht="30" customHeight="1"/>
    <row r="30" spans="1:10" ht="30" customHeight="1"/>
    <row r="31" spans="1:10" ht="30" customHeight="1"/>
    <row r="32" spans="1:10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</sheetData>
  <mergeCells count="7">
    <mergeCell ref="D2:G2"/>
    <mergeCell ref="H2:I2"/>
    <mergeCell ref="A2:B3"/>
    <mergeCell ref="A27:C27"/>
    <mergeCell ref="A1:J1"/>
    <mergeCell ref="J2:J4"/>
    <mergeCell ref="C2:C4"/>
  </mergeCells>
  <phoneticPr fontId="6" type="noConversion"/>
  <printOptions horizontalCentered="1" verticalCentered="1"/>
  <pageMargins left="0.62992125984251968" right="0.59055118110236227" top="0.78740157480314965" bottom="0.51181102362204722" header="0.70866141732283472" footer="0.43307086614173229"/>
  <pageSetup paperSize="9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83"/>
  <sheetViews>
    <sheetView showZeros="0" zoomScaleNormal="100" workbookViewId="0">
      <selection activeCell="L25" sqref="A25:L25"/>
    </sheetView>
  </sheetViews>
  <sheetFormatPr defaultColWidth="7.88671875" defaultRowHeight="12"/>
  <cols>
    <col min="1" max="1" width="7.33203125" style="6" customWidth="1"/>
    <col min="2" max="3" width="6.6640625" style="6" customWidth="1"/>
    <col min="4" max="9" width="7.33203125" style="6" customWidth="1"/>
    <col min="10" max="10" width="13.21875" style="6" customWidth="1"/>
    <col min="11" max="11" width="6" style="6" customWidth="1"/>
    <col min="12" max="12" width="7.44140625" style="6" customWidth="1"/>
    <col min="13" max="13" width="6.88671875" style="6" customWidth="1"/>
    <col min="14" max="15" width="7.21875" style="6" customWidth="1"/>
    <col min="16" max="16" width="7.5546875" style="6" customWidth="1"/>
    <col min="17" max="17" width="9.109375" style="6" customWidth="1"/>
    <col min="18" max="18" width="8.5546875" style="6" customWidth="1"/>
    <col min="19" max="16384" width="7.88671875" style="6"/>
  </cols>
  <sheetData>
    <row r="1" spans="1:10" ht="45" customHeight="1">
      <c r="A1" s="236" t="s">
        <v>65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8" customHeight="1">
      <c r="A2" s="229" t="s">
        <v>66</v>
      </c>
      <c r="B2" s="229"/>
      <c r="C2" s="229" t="s">
        <v>67</v>
      </c>
      <c r="D2" s="229" t="s">
        <v>68</v>
      </c>
      <c r="E2" s="229"/>
      <c r="F2" s="229"/>
      <c r="G2" s="229"/>
      <c r="H2" s="229" t="s">
        <v>69</v>
      </c>
      <c r="I2" s="229"/>
      <c r="J2" s="229" t="s">
        <v>70</v>
      </c>
    </row>
    <row r="3" spans="1:10" ht="18" customHeight="1">
      <c r="A3" s="229"/>
      <c r="B3" s="229"/>
      <c r="C3" s="229"/>
      <c r="D3" s="47" t="s">
        <v>71</v>
      </c>
      <c r="E3" s="47" t="s">
        <v>72</v>
      </c>
      <c r="F3" s="47" t="s">
        <v>72</v>
      </c>
      <c r="G3" s="47" t="s">
        <v>72</v>
      </c>
      <c r="H3" s="47" t="s">
        <v>71</v>
      </c>
      <c r="I3" s="47" t="s">
        <v>72</v>
      </c>
      <c r="J3" s="229"/>
    </row>
    <row r="4" spans="1:10" ht="18" customHeight="1">
      <c r="A4" s="47" t="s">
        <v>73</v>
      </c>
      <c r="B4" s="47" t="s">
        <v>74</v>
      </c>
      <c r="C4" s="229"/>
      <c r="D4" s="47" t="s">
        <v>75</v>
      </c>
      <c r="E4" s="47" t="s">
        <v>76</v>
      </c>
      <c r="F4" s="13" t="s">
        <v>77</v>
      </c>
      <c r="G4" s="14" t="s">
        <v>78</v>
      </c>
      <c r="H4" s="47" t="s">
        <v>39</v>
      </c>
      <c r="I4" s="47" t="s">
        <v>80</v>
      </c>
      <c r="J4" s="229"/>
    </row>
    <row r="5" spans="1:10" ht="18" customHeight="1">
      <c r="A5" s="144">
        <v>2330</v>
      </c>
      <c r="B5" s="144">
        <v>2337</v>
      </c>
      <c r="C5" s="49" t="s">
        <v>179</v>
      </c>
      <c r="D5" s="56">
        <v>0</v>
      </c>
      <c r="E5" s="56">
        <v>0</v>
      </c>
      <c r="F5" s="56">
        <v>0</v>
      </c>
      <c r="G5" s="56">
        <v>0</v>
      </c>
      <c r="H5" s="56">
        <v>2</v>
      </c>
      <c r="I5" s="56">
        <v>12</v>
      </c>
      <c r="J5" s="49" t="s">
        <v>182</v>
      </c>
    </row>
    <row r="6" spans="1:10" ht="18" customHeight="1">
      <c r="A6" s="141">
        <f>정리_절토부점검로현황!A5</f>
        <v>2330</v>
      </c>
      <c r="B6" s="141">
        <f>정리_절토부점검로현황!B5</f>
        <v>2337</v>
      </c>
      <c r="C6" s="142" t="str">
        <f>정리_절토부점검로현황!C5</f>
        <v>좌</v>
      </c>
      <c r="D6" s="143">
        <f>정리_절토부점검로현황!D5</f>
        <v>0</v>
      </c>
      <c r="E6" s="143">
        <f>정리_절토부점검로현황!E5</f>
        <v>0</v>
      </c>
      <c r="F6" s="143">
        <f>정리_절토부점검로현황!F5</f>
        <v>0</v>
      </c>
      <c r="G6" s="143">
        <f>정리_절토부점검로현황!G5</f>
        <v>0</v>
      </c>
      <c r="H6" s="143">
        <f>정리_절토부점검로현황!H5</f>
        <v>2</v>
      </c>
      <c r="I6" s="143">
        <f>정리_절토부점검로현황!I5</f>
        <v>12</v>
      </c>
      <c r="J6" s="142" t="str">
        <f>정리_절토부점검로현황!J5</f>
        <v>본선</v>
      </c>
    </row>
    <row r="7" spans="1:10" ht="18" customHeight="1">
      <c r="A7" s="144">
        <v>2342</v>
      </c>
      <c r="B7" s="144">
        <v>2360</v>
      </c>
      <c r="C7" s="49" t="s">
        <v>180</v>
      </c>
      <c r="D7" s="56">
        <v>0</v>
      </c>
      <c r="E7" s="56">
        <v>0</v>
      </c>
      <c r="F7" s="56">
        <v>0</v>
      </c>
      <c r="G7" s="56">
        <v>0</v>
      </c>
      <c r="H7" s="56">
        <v>3</v>
      </c>
      <c r="I7" s="56">
        <v>29</v>
      </c>
      <c r="J7" s="49" t="s">
        <v>182</v>
      </c>
    </row>
    <row r="8" spans="1:10" ht="18" customHeight="1">
      <c r="A8" s="141">
        <f>정리_절토부점검로현황!A6</f>
        <v>2342</v>
      </c>
      <c r="B8" s="141">
        <f>정리_절토부점검로현황!B6</f>
        <v>2360</v>
      </c>
      <c r="C8" s="142" t="str">
        <f>정리_절토부점검로현황!C6</f>
        <v>우</v>
      </c>
      <c r="D8" s="143">
        <f>정리_절토부점검로현황!D6</f>
        <v>0</v>
      </c>
      <c r="E8" s="143">
        <f>정리_절토부점검로현황!E6</f>
        <v>0</v>
      </c>
      <c r="F8" s="143">
        <f>정리_절토부점검로현황!F6</f>
        <v>0</v>
      </c>
      <c r="G8" s="143">
        <f>정리_절토부점검로현황!G6</f>
        <v>0</v>
      </c>
      <c r="H8" s="143">
        <f>정리_절토부점검로현황!H6</f>
        <v>0</v>
      </c>
      <c r="I8" s="143">
        <f>정리_절토부점검로현황!I6</f>
        <v>0</v>
      </c>
      <c r="J8" s="142" t="str">
        <f>정리_절토부점검로현황!J6</f>
        <v>본선</v>
      </c>
    </row>
    <row r="9" spans="1:10" ht="18" customHeight="1">
      <c r="A9" s="144">
        <v>2400</v>
      </c>
      <c r="B9" s="144">
        <v>0</v>
      </c>
      <c r="C9" s="49" t="s">
        <v>180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49" t="s">
        <v>182</v>
      </c>
    </row>
    <row r="10" spans="1:10" ht="18" customHeight="1">
      <c r="A10" s="141">
        <f>정리_절토부점검로현황!A7</f>
        <v>2400</v>
      </c>
      <c r="B10" s="141">
        <f>정리_절토부점검로현황!B7</f>
        <v>0</v>
      </c>
      <c r="C10" s="142" t="str">
        <f>정리_절토부점검로현황!C7</f>
        <v>우</v>
      </c>
      <c r="D10" s="143">
        <f>정리_절토부점검로현황!D7</f>
        <v>0</v>
      </c>
      <c r="E10" s="143">
        <f>정리_절토부점검로현황!E7</f>
        <v>0</v>
      </c>
      <c r="F10" s="143">
        <f>정리_절토부점검로현황!F7</f>
        <v>0</v>
      </c>
      <c r="G10" s="143">
        <f>정리_절토부점검로현황!G7</f>
        <v>0</v>
      </c>
      <c r="H10" s="143">
        <f>정리_절토부점검로현황!H7</f>
        <v>0</v>
      </c>
      <c r="I10" s="143">
        <f>정리_절토부점검로현황!I7</f>
        <v>0</v>
      </c>
      <c r="J10" s="142" t="str">
        <f>정리_절토부점검로현황!J7</f>
        <v>본선</v>
      </c>
    </row>
    <row r="11" spans="1:10" ht="18" customHeight="1">
      <c r="A11" s="144">
        <v>2428</v>
      </c>
      <c r="B11" s="144">
        <v>2446</v>
      </c>
      <c r="C11" s="49" t="s">
        <v>180</v>
      </c>
      <c r="D11" s="56">
        <v>0</v>
      </c>
      <c r="E11" s="56">
        <v>0</v>
      </c>
      <c r="F11" s="56">
        <v>0</v>
      </c>
      <c r="G11" s="56">
        <v>0</v>
      </c>
      <c r="H11" s="56">
        <v>3</v>
      </c>
      <c r="I11" s="56">
        <v>30</v>
      </c>
      <c r="J11" s="49" t="s">
        <v>182</v>
      </c>
    </row>
    <row r="12" spans="1:10" ht="18" customHeight="1">
      <c r="A12" s="141">
        <f>정리_절토부점검로현황!A8</f>
        <v>2428</v>
      </c>
      <c r="B12" s="141">
        <f>정리_절토부점검로현황!B8</f>
        <v>2446</v>
      </c>
      <c r="C12" s="142" t="str">
        <f>정리_절토부점검로현황!C8</f>
        <v>우</v>
      </c>
      <c r="D12" s="143">
        <f>정리_절토부점검로현황!D8</f>
        <v>0</v>
      </c>
      <c r="E12" s="143">
        <f>정리_절토부점검로현황!E8</f>
        <v>0</v>
      </c>
      <c r="F12" s="143">
        <f>정리_절토부점검로현황!F8</f>
        <v>0</v>
      </c>
      <c r="G12" s="143">
        <f>정리_절토부점검로현황!G8</f>
        <v>0</v>
      </c>
      <c r="H12" s="143">
        <f>정리_절토부점검로현황!H8</f>
        <v>3</v>
      </c>
      <c r="I12" s="143">
        <f>정리_절토부점검로현황!I8</f>
        <v>30</v>
      </c>
      <c r="J12" s="142" t="str">
        <f>정리_절토부점검로현황!J8</f>
        <v>본선</v>
      </c>
    </row>
    <row r="13" spans="1:10" ht="18" customHeight="1">
      <c r="A13" s="144">
        <v>3965</v>
      </c>
      <c r="B13" s="144">
        <v>0</v>
      </c>
      <c r="C13" s="49" t="s">
        <v>180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49" t="s">
        <v>182</v>
      </c>
    </row>
    <row r="14" spans="1:10" ht="18" customHeight="1">
      <c r="A14" s="141">
        <f>정리_절토부점검로현황!A9</f>
        <v>3965</v>
      </c>
      <c r="B14" s="141">
        <f>정리_절토부점검로현황!B9</f>
        <v>0</v>
      </c>
      <c r="C14" s="142" t="str">
        <f>정리_절토부점검로현황!C9</f>
        <v>우</v>
      </c>
      <c r="D14" s="143">
        <f>정리_절토부점검로현황!D9</f>
        <v>0</v>
      </c>
      <c r="E14" s="143">
        <f>정리_절토부점검로현황!E9</f>
        <v>0</v>
      </c>
      <c r="F14" s="143">
        <f>정리_절토부점검로현황!F9</f>
        <v>0</v>
      </c>
      <c r="G14" s="143">
        <f>정리_절토부점검로현황!G9</f>
        <v>0</v>
      </c>
      <c r="H14" s="143">
        <f>정리_절토부점검로현황!H9</f>
        <v>0</v>
      </c>
      <c r="I14" s="143">
        <f>정리_절토부점검로현황!I9</f>
        <v>0</v>
      </c>
      <c r="J14" s="142" t="str">
        <f>정리_절토부점검로현황!J9</f>
        <v>본선</v>
      </c>
    </row>
    <row r="15" spans="1:10" ht="18" customHeight="1">
      <c r="A15" s="144">
        <v>190</v>
      </c>
      <c r="B15" s="144">
        <v>0</v>
      </c>
      <c r="C15" s="49" t="s">
        <v>180</v>
      </c>
      <c r="D15" s="56">
        <v>0</v>
      </c>
      <c r="E15" s="56">
        <v>0</v>
      </c>
      <c r="F15" s="56">
        <v>0</v>
      </c>
      <c r="G15" s="56">
        <v>0</v>
      </c>
      <c r="H15" s="56">
        <v>4</v>
      </c>
      <c r="I15" s="56">
        <v>35</v>
      </c>
      <c r="J15" s="45" t="s">
        <v>183</v>
      </c>
    </row>
    <row r="16" spans="1:10" ht="18" customHeight="1">
      <c r="A16" s="141">
        <f>정리_절토부점검로현황!A10</f>
        <v>190</v>
      </c>
      <c r="B16" s="141">
        <f>정리_절토부점검로현황!B10</f>
        <v>0</v>
      </c>
      <c r="C16" s="142" t="str">
        <f>정리_절토부점검로현황!C10</f>
        <v>우</v>
      </c>
      <c r="D16" s="143">
        <f>정리_절토부점검로현황!D10</f>
        <v>0</v>
      </c>
      <c r="E16" s="143">
        <f>정리_절토부점검로현황!E10</f>
        <v>0</v>
      </c>
      <c r="F16" s="143">
        <f>정리_절토부점검로현황!F10</f>
        <v>0</v>
      </c>
      <c r="G16" s="143">
        <f>정리_절토부점검로현황!G10</f>
        <v>0</v>
      </c>
      <c r="H16" s="143">
        <f>정리_절토부점검로현황!H10</f>
        <v>4</v>
      </c>
      <c r="I16" s="143">
        <f>정리_절토부점검로현황!I10</f>
        <v>35</v>
      </c>
      <c r="J16" s="145" t="str">
        <f>정리_절토부점검로현황!J10</f>
        <v>봉서 RAMP-B</v>
      </c>
    </row>
    <row r="17" spans="1:10" ht="18" customHeight="1">
      <c r="A17" s="144">
        <v>4960</v>
      </c>
      <c r="B17" s="144">
        <v>4980</v>
      </c>
      <c r="C17" s="49" t="s">
        <v>180</v>
      </c>
      <c r="D17" s="56">
        <v>0</v>
      </c>
      <c r="E17" s="56">
        <v>0</v>
      </c>
      <c r="F17" s="56">
        <v>0</v>
      </c>
      <c r="G17" s="56">
        <v>0</v>
      </c>
      <c r="H17" s="56">
        <v>3</v>
      </c>
      <c r="I17" s="56">
        <v>30</v>
      </c>
      <c r="J17" s="49" t="s">
        <v>182</v>
      </c>
    </row>
    <row r="18" spans="1:10" ht="18" customHeight="1">
      <c r="A18" s="141">
        <f>정리_절토부점검로현황!A11</f>
        <v>4960</v>
      </c>
      <c r="B18" s="141">
        <f>정리_절토부점검로현황!B11</f>
        <v>4980</v>
      </c>
      <c r="C18" s="142" t="str">
        <f>정리_절토부점검로현황!C11</f>
        <v>우</v>
      </c>
      <c r="D18" s="143">
        <f>정리_절토부점검로현황!D11</f>
        <v>0</v>
      </c>
      <c r="E18" s="143">
        <f>정리_절토부점검로현황!E11</f>
        <v>0</v>
      </c>
      <c r="F18" s="143">
        <f>정리_절토부점검로현황!F11</f>
        <v>0</v>
      </c>
      <c r="G18" s="143">
        <f>정리_절토부점검로현황!G11</f>
        <v>0</v>
      </c>
      <c r="H18" s="143">
        <f>정리_절토부점검로현황!H11</f>
        <v>3</v>
      </c>
      <c r="I18" s="143">
        <f>정리_절토부점검로현황!I11</f>
        <v>30</v>
      </c>
      <c r="J18" s="142" t="str">
        <f>정리_절토부점검로현황!J11</f>
        <v>본선</v>
      </c>
    </row>
    <row r="19" spans="1:10" ht="18" customHeight="1">
      <c r="A19" s="144">
        <v>4940</v>
      </c>
      <c r="B19" s="144">
        <v>0</v>
      </c>
      <c r="C19" s="49" t="s">
        <v>180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49" t="s">
        <v>182</v>
      </c>
    </row>
    <row r="20" spans="1:10" ht="18" customHeight="1">
      <c r="A20" s="141">
        <f>정리_절토부점검로현황!A12</f>
        <v>4940</v>
      </c>
      <c r="B20" s="141">
        <f>정리_절토부점검로현황!B12</f>
        <v>0</v>
      </c>
      <c r="C20" s="142" t="str">
        <f>정리_절토부점검로현황!C12</f>
        <v>우</v>
      </c>
      <c r="D20" s="143">
        <f>정리_절토부점검로현황!D12</f>
        <v>0</v>
      </c>
      <c r="E20" s="143">
        <f>정리_절토부점검로현황!E12</f>
        <v>0</v>
      </c>
      <c r="F20" s="143">
        <f>정리_절토부점검로현황!F12</f>
        <v>0</v>
      </c>
      <c r="G20" s="143">
        <f>정리_절토부점검로현황!G12</f>
        <v>0</v>
      </c>
      <c r="H20" s="143">
        <f>정리_절토부점검로현황!H12</f>
        <v>0</v>
      </c>
      <c r="I20" s="143">
        <f>정리_절토부점검로현황!I12</f>
        <v>0</v>
      </c>
      <c r="J20" s="142" t="str">
        <f>정리_절토부점검로현황!J12</f>
        <v>본선</v>
      </c>
    </row>
    <row r="21" spans="1:10" ht="18" customHeight="1">
      <c r="A21" s="144">
        <v>5100</v>
      </c>
      <c r="B21" s="144">
        <v>0</v>
      </c>
      <c r="C21" s="49" t="s">
        <v>179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49" t="s">
        <v>182</v>
      </c>
    </row>
    <row r="22" spans="1:10" ht="18" customHeight="1">
      <c r="A22" s="141">
        <f>정리_절토부점검로현황!A13</f>
        <v>5100</v>
      </c>
      <c r="B22" s="141">
        <f>정리_절토부점검로현황!B13</f>
        <v>0</v>
      </c>
      <c r="C22" s="142" t="str">
        <f>정리_절토부점검로현황!C13</f>
        <v>좌</v>
      </c>
      <c r="D22" s="143">
        <f>정리_절토부점검로현황!D13</f>
        <v>0</v>
      </c>
      <c r="E22" s="143">
        <f>정리_절토부점검로현황!E13</f>
        <v>0</v>
      </c>
      <c r="F22" s="143">
        <f>정리_절토부점검로현황!F13</f>
        <v>0</v>
      </c>
      <c r="G22" s="143">
        <f>정리_절토부점검로현황!G13</f>
        <v>0</v>
      </c>
      <c r="H22" s="143">
        <f>정리_절토부점검로현황!H13</f>
        <v>0</v>
      </c>
      <c r="I22" s="143">
        <f>정리_절토부점검로현황!I13</f>
        <v>0</v>
      </c>
      <c r="J22" s="142" t="str">
        <f>정리_절토부점검로현황!J13</f>
        <v>본선</v>
      </c>
    </row>
    <row r="23" spans="1:10" ht="18" customHeight="1">
      <c r="A23" s="144">
        <v>5180</v>
      </c>
      <c r="B23" s="144">
        <v>0</v>
      </c>
      <c r="C23" s="49" t="s">
        <v>179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49" t="s">
        <v>182</v>
      </c>
    </row>
    <row r="24" spans="1:10" ht="18" customHeight="1">
      <c r="A24" s="141">
        <f>정리_절토부점검로현황!A14</f>
        <v>5180</v>
      </c>
      <c r="B24" s="141">
        <f>정리_절토부점검로현황!B14</f>
        <v>0</v>
      </c>
      <c r="C24" s="142" t="str">
        <f>정리_절토부점검로현황!C14</f>
        <v>좌</v>
      </c>
      <c r="D24" s="143">
        <f>정리_절토부점검로현황!D14</f>
        <v>0</v>
      </c>
      <c r="E24" s="143">
        <f>정리_절토부점검로현황!E14</f>
        <v>0</v>
      </c>
      <c r="F24" s="143">
        <f>정리_절토부점검로현황!F14</f>
        <v>0</v>
      </c>
      <c r="G24" s="143">
        <f>정리_절토부점검로현황!G14</f>
        <v>0</v>
      </c>
      <c r="H24" s="143">
        <f>정리_절토부점검로현황!H14</f>
        <v>0</v>
      </c>
      <c r="I24" s="143">
        <f>정리_절토부점검로현황!I14</f>
        <v>0</v>
      </c>
      <c r="J24" s="142" t="str">
        <f>정리_절토부점검로현황!J14</f>
        <v>본선</v>
      </c>
    </row>
    <row r="25" spans="1:10" ht="18" customHeight="1">
      <c r="A25" s="144">
        <v>0</v>
      </c>
      <c r="B25" s="144">
        <v>0</v>
      </c>
      <c r="C25" s="49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49">
        <v>0</v>
      </c>
    </row>
    <row r="26" spans="1:10" ht="18" customHeight="1">
      <c r="A26" s="141">
        <f>정리_절토부점검로현황!A15</f>
        <v>0</v>
      </c>
      <c r="B26" s="141">
        <f>정리_절토부점검로현황!B15</f>
        <v>0</v>
      </c>
      <c r="C26" s="142">
        <f>정리_절토부점검로현황!C15</f>
        <v>0</v>
      </c>
      <c r="D26" s="143">
        <f>정리_절토부점검로현황!D15</f>
        <v>0</v>
      </c>
      <c r="E26" s="143">
        <f>정리_절토부점검로현황!E15</f>
        <v>0</v>
      </c>
      <c r="F26" s="143">
        <f>정리_절토부점검로현황!F15</f>
        <v>0</v>
      </c>
      <c r="G26" s="143">
        <f>정리_절토부점검로현황!G15</f>
        <v>0</v>
      </c>
      <c r="H26" s="143">
        <f>정리_절토부점검로현황!H15</f>
        <v>0</v>
      </c>
      <c r="I26" s="143">
        <f>정리_절토부점검로현황!I15</f>
        <v>0</v>
      </c>
      <c r="J26" s="142">
        <f>정리_절토부점검로현황!J15</f>
        <v>0</v>
      </c>
    </row>
    <row r="27" spans="1:10" ht="18" customHeight="1">
      <c r="A27" s="144">
        <v>0</v>
      </c>
      <c r="B27" s="144">
        <v>0</v>
      </c>
      <c r="C27" s="49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49">
        <v>0</v>
      </c>
    </row>
    <row r="28" spans="1:10" ht="18" customHeight="1">
      <c r="A28" s="141">
        <f>정리_절토부점검로현황!A16</f>
        <v>0</v>
      </c>
      <c r="B28" s="141">
        <f>정리_절토부점검로현황!B16</f>
        <v>0</v>
      </c>
      <c r="C28" s="142">
        <f>정리_절토부점검로현황!C16</f>
        <v>0</v>
      </c>
      <c r="D28" s="143">
        <f>정리_절토부점검로현황!D16</f>
        <v>0</v>
      </c>
      <c r="E28" s="143">
        <f>정리_절토부점검로현황!E16</f>
        <v>0</v>
      </c>
      <c r="F28" s="143">
        <f>정리_절토부점검로현황!F16</f>
        <v>0</v>
      </c>
      <c r="G28" s="143">
        <f>정리_절토부점검로현황!G16</f>
        <v>0</v>
      </c>
      <c r="H28" s="143">
        <f>정리_절토부점검로현황!H16</f>
        <v>0</v>
      </c>
      <c r="I28" s="143">
        <f>정리_절토부점검로현황!I16</f>
        <v>0</v>
      </c>
      <c r="J28" s="142">
        <f>정리_절토부점검로현황!J16</f>
        <v>0</v>
      </c>
    </row>
    <row r="29" spans="1:10" ht="18" customHeight="1">
      <c r="A29" s="144">
        <v>0</v>
      </c>
      <c r="B29" s="144">
        <v>0</v>
      </c>
      <c r="C29" s="49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49">
        <v>0</v>
      </c>
    </row>
    <row r="30" spans="1:10" ht="18" customHeight="1">
      <c r="A30" s="141">
        <f>정리_절토부점검로현황!A17</f>
        <v>0</v>
      </c>
      <c r="B30" s="141">
        <f>정리_절토부점검로현황!B17</f>
        <v>0</v>
      </c>
      <c r="C30" s="142">
        <f>정리_절토부점검로현황!C17</f>
        <v>0</v>
      </c>
      <c r="D30" s="143">
        <f>정리_절토부점검로현황!D17</f>
        <v>0</v>
      </c>
      <c r="E30" s="143">
        <f>정리_절토부점검로현황!E17</f>
        <v>0</v>
      </c>
      <c r="F30" s="143">
        <f>정리_절토부점검로현황!F17</f>
        <v>0</v>
      </c>
      <c r="G30" s="143">
        <f>정리_절토부점검로현황!G17</f>
        <v>0</v>
      </c>
      <c r="H30" s="143">
        <f>정리_절토부점검로현황!H17</f>
        <v>0</v>
      </c>
      <c r="I30" s="143">
        <f>정리_절토부점검로현황!I17</f>
        <v>0</v>
      </c>
      <c r="J30" s="142">
        <f>정리_절토부점검로현황!J17</f>
        <v>0</v>
      </c>
    </row>
    <row r="31" spans="1:10" ht="18" customHeight="1">
      <c r="A31" s="144">
        <v>0</v>
      </c>
      <c r="B31" s="144">
        <v>0</v>
      </c>
      <c r="C31" s="49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49">
        <v>0</v>
      </c>
    </row>
    <row r="32" spans="1:10" ht="18" customHeight="1">
      <c r="A32" s="141">
        <f>정리_절토부점검로현황!A18</f>
        <v>0</v>
      </c>
      <c r="B32" s="141">
        <f>정리_절토부점검로현황!B18</f>
        <v>0</v>
      </c>
      <c r="C32" s="142">
        <f>정리_절토부점검로현황!C18</f>
        <v>0</v>
      </c>
      <c r="D32" s="143">
        <f>정리_절토부점검로현황!D18</f>
        <v>0</v>
      </c>
      <c r="E32" s="143">
        <f>정리_절토부점검로현황!E18</f>
        <v>0</v>
      </c>
      <c r="F32" s="143">
        <f>정리_절토부점검로현황!F18</f>
        <v>0</v>
      </c>
      <c r="G32" s="143">
        <f>정리_절토부점검로현황!G18</f>
        <v>0</v>
      </c>
      <c r="H32" s="143">
        <f>정리_절토부점검로현황!H18</f>
        <v>0</v>
      </c>
      <c r="I32" s="143">
        <f>정리_절토부점검로현황!I18</f>
        <v>0</v>
      </c>
      <c r="J32" s="142">
        <f>정리_절토부점검로현황!J18</f>
        <v>0</v>
      </c>
    </row>
    <row r="33" spans="1:10" ht="18" customHeight="1">
      <c r="A33" s="144">
        <v>0</v>
      </c>
      <c r="B33" s="144">
        <v>0</v>
      </c>
      <c r="C33" s="49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49">
        <v>0</v>
      </c>
    </row>
    <row r="34" spans="1:10" ht="18" customHeight="1">
      <c r="A34" s="141">
        <f>정리_절토부점검로현황!A19</f>
        <v>0</v>
      </c>
      <c r="B34" s="141">
        <f>정리_절토부점검로현황!B19</f>
        <v>0</v>
      </c>
      <c r="C34" s="142">
        <f>정리_절토부점검로현황!C19</f>
        <v>0</v>
      </c>
      <c r="D34" s="143">
        <f>정리_절토부점검로현황!D19</f>
        <v>0</v>
      </c>
      <c r="E34" s="143">
        <f>정리_절토부점검로현황!E19</f>
        <v>0</v>
      </c>
      <c r="F34" s="143">
        <f>정리_절토부점검로현황!F19</f>
        <v>0</v>
      </c>
      <c r="G34" s="143">
        <f>정리_절토부점검로현황!G19</f>
        <v>0</v>
      </c>
      <c r="H34" s="143">
        <f>정리_절토부점검로현황!H19</f>
        <v>0</v>
      </c>
      <c r="I34" s="143">
        <f>정리_절토부점검로현황!I19</f>
        <v>0</v>
      </c>
      <c r="J34" s="142">
        <f>정리_절토부점검로현황!J19</f>
        <v>0</v>
      </c>
    </row>
    <row r="35" spans="1:10" ht="18" customHeight="1">
      <c r="A35" s="144">
        <v>0</v>
      </c>
      <c r="B35" s="144">
        <v>0</v>
      </c>
      <c r="C35" s="49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49">
        <v>0</v>
      </c>
    </row>
    <row r="36" spans="1:10" ht="18" customHeight="1">
      <c r="A36" s="141">
        <f>정리_절토부점검로현황!A20</f>
        <v>0</v>
      </c>
      <c r="B36" s="141">
        <f>정리_절토부점검로현황!B20</f>
        <v>0</v>
      </c>
      <c r="C36" s="142">
        <f>정리_절토부점검로현황!C20</f>
        <v>0</v>
      </c>
      <c r="D36" s="143">
        <f>정리_절토부점검로현황!D20</f>
        <v>0</v>
      </c>
      <c r="E36" s="143">
        <f>정리_절토부점검로현황!E20</f>
        <v>0</v>
      </c>
      <c r="F36" s="143">
        <f>정리_절토부점검로현황!F20</f>
        <v>0</v>
      </c>
      <c r="G36" s="143">
        <f>정리_절토부점검로현황!G20</f>
        <v>0</v>
      </c>
      <c r="H36" s="143">
        <f>정리_절토부점검로현황!H20</f>
        <v>0</v>
      </c>
      <c r="I36" s="143">
        <f>정리_절토부점검로현황!I20</f>
        <v>0</v>
      </c>
      <c r="J36" s="142">
        <f>정리_절토부점검로현황!J20</f>
        <v>0</v>
      </c>
    </row>
    <row r="37" spans="1:10" ht="18" customHeight="1">
      <c r="A37" s="144">
        <v>0</v>
      </c>
      <c r="B37" s="144">
        <v>0</v>
      </c>
      <c r="C37" s="49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49">
        <v>0</v>
      </c>
    </row>
    <row r="38" spans="1:10" ht="18" customHeight="1">
      <c r="A38" s="141">
        <f>정리_절토부점검로현황!A21</f>
        <v>0</v>
      </c>
      <c r="B38" s="141">
        <f>정리_절토부점검로현황!B21</f>
        <v>0</v>
      </c>
      <c r="C38" s="142">
        <f>정리_절토부점검로현황!C21</f>
        <v>0</v>
      </c>
      <c r="D38" s="143">
        <f>정리_절토부점검로현황!D21</f>
        <v>0</v>
      </c>
      <c r="E38" s="143">
        <f>정리_절토부점검로현황!E21</f>
        <v>0</v>
      </c>
      <c r="F38" s="143">
        <f>정리_절토부점검로현황!F21</f>
        <v>0</v>
      </c>
      <c r="G38" s="143">
        <f>정리_절토부점검로현황!G21</f>
        <v>0</v>
      </c>
      <c r="H38" s="143">
        <f>정리_절토부점검로현황!H21</f>
        <v>0</v>
      </c>
      <c r="I38" s="143">
        <f>정리_절토부점검로현황!I21</f>
        <v>0</v>
      </c>
      <c r="J38" s="142">
        <f>정리_절토부점검로현황!J21</f>
        <v>0</v>
      </c>
    </row>
    <row r="39" spans="1:10" ht="18" customHeight="1">
      <c r="A39" s="150" t="s">
        <v>184</v>
      </c>
      <c r="B39" s="151"/>
      <c r="C39" s="152"/>
      <c r="D39" s="56">
        <v>0</v>
      </c>
      <c r="E39" s="56">
        <v>0</v>
      </c>
      <c r="F39" s="56">
        <v>0</v>
      </c>
      <c r="G39" s="56">
        <v>0</v>
      </c>
      <c r="H39" s="56">
        <v>15</v>
      </c>
      <c r="I39" s="56">
        <v>136</v>
      </c>
      <c r="J39" s="49"/>
    </row>
    <row r="40" spans="1:10" ht="18" customHeight="1">
      <c r="A40" s="147" t="s">
        <v>38</v>
      </c>
      <c r="B40" s="148"/>
      <c r="C40" s="149"/>
      <c r="D40" s="143">
        <f>+D24+D22+D20+D18+D16+D14+D12+D10+D8+D6</f>
        <v>0</v>
      </c>
      <c r="E40" s="143">
        <f>+E24+E22+E20+E18+E16+E14+E12+E10+E8+E6</f>
        <v>0</v>
      </c>
      <c r="F40" s="143">
        <f>+F24+F22+F20+F18+F16+F14+F12+F10+F8+F6</f>
        <v>0</v>
      </c>
      <c r="G40" s="143">
        <f>+G24+G22+G20+G18+G16+G14+G12+G10+G8+G6</f>
        <v>0</v>
      </c>
      <c r="H40" s="143">
        <f>정리_절토부점검로현황!H27</f>
        <v>12</v>
      </c>
      <c r="I40" s="143">
        <f>정리_절토부점검로현황!I27</f>
        <v>107</v>
      </c>
      <c r="J40" s="142"/>
    </row>
    <row r="41" spans="1:10" ht="30" customHeight="1"/>
    <row r="42" spans="1:10" ht="30" customHeight="1"/>
    <row r="43" spans="1:10" ht="30" customHeight="1"/>
    <row r="44" spans="1:10" ht="30" customHeight="1"/>
    <row r="45" spans="1:10" ht="30" customHeight="1"/>
    <row r="46" spans="1:10" ht="30" customHeight="1"/>
    <row r="47" spans="1:10" ht="30" customHeight="1"/>
    <row r="48" spans="1:10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</sheetData>
  <mergeCells count="6">
    <mergeCell ref="A1:J1"/>
    <mergeCell ref="A2:B3"/>
    <mergeCell ref="C2:C4"/>
    <mergeCell ref="D2:G2"/>
    <mergeCell ref="H2:I2"/>
    <mergeCell ref="J2:J4"/>
  </mergeCells>
  <phoneticPr fontId="1" type="noConversion"/>
  <printOptions horizontalCentered="1" verticalCentered="1"/>
  <pageMargins left="0.62992125984251968" right="0.59055118110236227" top="0.78740157480314965" bottom="0.51181102362204722" header="0.70866141732283472" footer="0.43307086614173229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D80"/>
  <sheetViews>
    <sheetView workbookViewId="0">
      <selection activeCell="B84" sqref="B84"/>
    </sheetView>
  </sheetViews>
  <sheetFormatPr defaultColWidth="8" defaultRowHeight="18" customHeight="1"/>
  <cols>
    <col min="1" max="1" width="12.109375" style="20" customWidth="1"/>
    <col min="2" max="2" width="50.6640625" style="20" customWidth="1"/>
    <col min="3" max="3" width="5.6640625" style="20" customWidth="1"/>
    <col min="4" max="4" width="6.5546875" style="20" customWidth="1"/>
    <col min="5" max="16384" width="8" style="20"/>
  </cols>
  <sheetData>
    <row r="1" spans="1:4" ht="26.25" customHeight="1">
      <c r="A1" s="18" t="s">
        <v>28</v>
      </c>
      <c r="B1" s="19" t="s">
        <v>29</v>
      </c>
      <c r="C1" s="239" t="s">
        <v>30</v>
      </c>
      <c r="D1" s="240"/>
    </row>
    <row r="2" spans="1:4" ht="17.45" customHeight="1">
      <c r="A2" s="21" t="s">
        <v>18</v>
      </c>
      <c r="B2" s="22"/>
      <c r="C2" s="23"/>
      <c r="D2" s="24"/>
    </row>
    <row r="3" spans="1:4" ht="17.45" customHeight="1">
      <c r="A3" s="25" t="s">
        <v>19</v>
      </c>
      <c r="B3" s="22"/>
      <c r="C3" s="23"/>
      <c r="D3" s="24"/>
    </row>
    <row r="4" spans="1:4" ht="17.45" customHeight="1">
      <c r="A4" s="21" t="s">
        <v>9</v>
      </c>
      <c r="B4" s="22"/>
      <c r="C4" s="23"/>
      <c r="D4" s="24"/>
    </row>
    <row r="5" spans="1:4" ht="17.45" customHeight="1">
      <c r="A5" s="26"/>
      <c r="B5" s="22"/>
      <c r="C5" s="23"/>
      <c r="D5" s="24"/>
    </row>
    <row r="6" spans="1:4" ht="17.45" customHeight="1">
      <c r="A6" s="26"/>
      <c r="B6" s="22"/>
      <c r="C6" s="23"/>
      <c r="D6" s="24"/>
    </row>
    <row r="7" spans="1:4" ht="17.45" customHeight="1">
      <c r="A7" s="25"/>
      <c r="B7" s="22"/>
      <c r="C7" s="23"/>
      <c r="D7" s="24"/>
    </row>
    <row r="8" spans="1:4" ht="17.45" customHeight="1">
      <c r="A8" s="25"/>
      <c r="B8" s="22"/>
      <c r="C8" s="23"/>
      <c r="D8" s="24"/>
    </row>
    <row r="9" spans="1:4" ht="17.45" customHeight="1">
      <c r="A9" s="25"/>
      <c r="B9" s="22"/>
      <c r="C9" s="23"/>
      <c r="D9" s="24"/>
    </row>
    <row r="10" spans="1:4" ht="17.45" customHeight="1">
      <c r="A10" s="25"/>
      <c r="B10" s="22"/>
      <c r="C10" s="23"/>
      <c r="D10" s="24"/>
    </row>
    <row r="11" spans="1:4" ht="17.45" customHeight="1">
      <c r="A11" s="25"/>
      <c r="B11" s="27"/>
      <c r="C11" s="23"/>
      <c r="D11" s="24"/>
    </row>
    <row r="12" spans="1:4" ht="17.45" customHeight="1">
      <c r="A12" s="25"/>
      <c r="B12" s="22"/>
      <c r="C12" s="28"/>
      <c r="D12" s="24"/>
    </row>
    <row r="13" spans="1:4" ht="17.45" customHeight="1">
      <c r="A13" s="25"/>
      <c r="B13" s="22"/>
      <c r="C13" s="23"/>
      <c r="D13" s="24"/>
    </row>
    <row r="14" spans="1:4" ht="17.45" customHeight="1">
      <c r="A14" s="25"/>
      <c r="B14" s="22"/>
      <c r="C14" s="23"/>
      <c r="D14" s="24"/>
    </row>
    <row r="15" spans="1:4" ht="17.45" customHeight="1">
      <c r="A15" s="25"/>
      <c r="B15" s="22"/>
      <c r="C15" s="23"/>
      <c r="D15" s="24"/>
    </row>
    <row r="16" spans="1:4" ht="17.45" customHeight="1">
      <c r="A16" s="25"/>
      <c r="B16" s="22"/>
      <c r="C16" s="23"/>
      <c r="D16" s="24"/>
    </row>
    <row r="17" spans="1:4" ht="17.45" customHeight="1">
      <c r="A17" s="25"/>
      <c r="B17" s="22"/>
      <c r="C17" s="23"/>
      <c r="D17" s="24"/>
    </row>
    <row r="18" spans="1:4" ht="17.45" customHeight="1">
      <c r="A18" s="25"/>
      <c r="B18" s="22"/>
      <c r="C18" s="23"/>
      <c r="D18" s="24"/>
    </row>
    <row r="19" spans="1:4" ht="17.45" customHeight="1">
      <c r="A19" s="29"/>
      <c r="B19" s="30"/>
      <c r="C19" s="31"/>
      <c r="D19" s="32"/>
    </row>
    <row r="20" spans="1:4" ht="17.45" customHeight="1">
      <c r="A20" s="22" t="s">
        <v>10</v>
      </c>
      <c r="B20" s="22"/>
      <c r="C20" s="25"/>
      <c r="D20" s="24"/>
    </row>
    <row r="21" spans="1:4" ht="17.45" customHeight="1">
      <c r="A21" s="33"/>
      <c r="B21" s="22" t="s">
        <v>20</v>
      </c>
      <c r="C21" s="241" t="s">
        <v>98</v>
      </c>
      <c r="D21" s="242"/>
    </row>
    <row r="22" spans="1:4" ht="17.45" customHeight="1">
      <c r="A22" s="33"/>
      <c r="B22" s="22"/>
      <c r="C22" s="241"/>
      <c r="D22" s="242"/>
    </row>
    <row r="23" spans="1:4" ht="17.45" customHeight="1">
      <c r="A23" s="33"/>
      <c r="B23" s="22"/>
      <c r="C23" s="34"/>
      <c r="D23" s="24"/>
    </row>
    <row r="24" spans="1:4" ht="17.45" customHeight="1">
      <c r="A24" s="35" t="s">
        <v>11</v>
      </c>
      <c r="B24" s="35"/>
      <c r="C24" s="36"/>
      <c r="D24" s="32"/>
    </row>
    <row r="25" spans="1:4" ht="17.45" customHeight="1">
      <c r="A25" s="33"/>
      <c r="B25" s="22" t="s">
        <v>21</v>
      </c>
      <c r="C25" s="241" t="s">
        <v>99</v>
      </c>
      <c r="D25" s="242"/>
    </row>
    <row r="26" spans="1:4" ht="17.45" customHeight="1">
      <c r="A26" s="33"/>
      <c r="B26" s="22"/>
      <c r="C26" s="241"/>
      <c r="D26" s="242"/>
    </row>
    <row r="27" spans="1:4" ht="17.45" customHeight="1">
      <c r="A27" s="37"/>
      <c r="B27" s="38"/>
      <c r="C27" s="39"/>
      <c r="D27" s="40"/>
    </row>
    <row r="28" spans="1:4" ht="17.45" customHeight="1">
      <c r="A28" s="22" t="s">
        <v>22</v>
      </c>
      <c r="B28" s="22"/>
      <c r="C28" s="34"/>
      <c r="D28" s="24"/>
    </row>
    <row r="29" spans="1:4" ht="17.45" customHeight="1">
      <c r="A29" s="33" t="s">
        <v>57</v>
      </c>
      <c r="B29" s="27"/>
      <c r="C29" s="34"/>
      <c r="D29" s="24"/>
    </row>
    <row r="30" spans="1:4" ht="17.45" customHeight="1">
      <c r="A30" s="33"/>
      <c r="B30" s="22" t="s">
        <v>100</v>
      </c>
      <c r="C30" s="241" t="s">
        <v>101</v>
      </c>
      <c r="D30" s="242"/>
    </row>
    <row r="31" spans="1:4" ht="17.45" customHeight="1">
      <c r="A31" s="33"/>
      <c r="B31" s="22"/>
      <c r="C31" s="241"/>
      <c r="D31" s="242"/>
    </row>
    <row r="32" spans="1:4" ht="17.45" customHeight="1">
      <c r="A32" s="33"/>
      <c r="B32" s="27"/>
      <c r="C32" s="34"/>
      <c r="D32" s="24"/>
    </row>
    <row r="33" spans="1:4" ht="17.45" customHeight="1">
      <c r="A33" s="35" t="s">
        <v>23</v>
      </c>
      <c r="B33" s="35"/>
      <c r="C33" s="36"/>
      <c r="D33" s="32"/>
    </row>
    <row r="34" spans="1:4" ht="17.45" customHeight="1">
      <c r="A34" s="33" t="s">
        <v>63</v>
      </c>
      <c r="B34" s="22" t="s">
        <v>24</v>
      </c>
      <c r="C34" s="241" t="s">
        <v>102</v>
      </c>
      <c r="D34" s="242"/>
    </row>
    <row r="35" spans="1:4" ht="17.45" customHeight="1">
      <c r="A35" s="33"/>
      <c r="B35" s="22"/>
      <c r="C35" s="243"/>
      <c r="D35" s="244"/>
    </row>
    <row r="36" spans="1:4" ht="17.45" customHeight="1">
      <c r="A36" s="37"/>
      <c r="B36" s="38"/>
      <c r="C36" s="39"/>
      <c r="D36" s="40"/>
    </row>
    <row r="37" spans="1:4" ht="17.45" customHeight="1">
      <c r="A37" s="35" t="s">
        <v>4</v>
      </c>
      <c r="B37" s="35"/>
      <c r="C37" s="36"/>
      <c r="D37" s="32"/>
    </row>
    <row r="38" spans="1:4" ht="17.45" customHeight="1">
      <c r="A38" s="33"/>
      <c r="B38" s="22" t="s">
        <v>5</v>
      </c>
      <c r="C38" s="241" t="s">
        <v>98</v>
      </c>
      <c r="D38" s="242"/>
    </row>
    <row r="39" spans="1:4" ht="17.45" customHeight="1">
      <c r="A39" s="33"/>
      <c r="B39" s="22"/>
      <c r="C39" s="241"/>
      <c r="D39" s="242"/>
    </row>
    <row r="40" spans="1:4" ht="17.45" customHeight="1">
      <c r="A40" s="37"/>
      <c r="B40" s="38"/>
      <c r="C40" s="39"/>
      <c r="D40" s="40"/>
    </row>
    <row r="41" spans="1:4" ht="26.25" customHeight="1">
      <c r="A41" s="18" t="s">
        <v>12</v>
      </c>
      <c r="B41" s="19" t="s">
        <v>31</v>
      </c>
      <c r="C41" s="239" t="s">
        <v>32</v>
      </c>
      <c r="D41" s="240"/>
    </row>
    <row r="42" spans="1:4" ht="17.45" customHeight="1">
      <c r="A42" s="21" t="s">
        <v>18</v>
      </c>
      <c r="B42" s="22"/>
      <c r="C42" s="23"/>
      <c r="D42" s="24"/>
    </row>
    <row r="43" spans="1:4" ht="17.45" customHeight="1">
      <c r="A43" s="25" t="s">
        <v>19</v>
      </c>
      <c r="B43" s="22"/>
      <c r="C43" s="23"/>
      <c r="D43" s="24"/>
    </row>
    <row r="44" spans="1:4" ht="17.45" customHeight="1">
      <c r="A44" s="21" t="s">
        <v>13</v>
      </c>
      <c r="B44" s="22"/>
      <c r="C44" s="23"/>
      <c r="D44" s="24"/>
    </row>
    <row r="45" spans="1:4" ht="17.45" customHeight="1">
      <c r="A45" s="26"/>
      <c r="B45" s="22"/>
      <c r="C45" s="23"/>
      <c r="D45" s="24"/>
    </row>
    <row r="46" spans="1:4" ht="17.45" customHeight="1">
      <c r="A46" s="26"/>
      <c r="B46" s="22"/>
      <c r="C46" s="23"/>
      <c r="D46" s="24"/>
    </row>
    <row r="47" spans="1:4" ht="17.45" customHeight="1">
      <c r="A47" s="26"/>
      <c r="B47" s="22"/>
      <c r="C47" s="23"/>
      <c r="D47" s="24"/>
    </row>
    <row r="48" spans="1:4" ht="17.45" customHeight="1">
      <c r="A48" s="26"/>
      <c r="B48" s="22"/>
      <c r="C48" s="23"/>
      <c r="D48" s="24"/>
    </row>
    <row r="49" spans="1:4" ht="17.45" customHeight="1">
      <c r="A49" s="26"/>
      <c r="B49" s="22"/>
      <c r="C49" s="23"/>
      <c r="D49" s="24"/>
    </row>
    <row r="50" spans="1:4" ht="17.45" customHeight="1">
      <c r="A50" s="26"/>
      <c r="B50" s="22"/>
      <c r="C50" s="23"/>
      <c r="D50" s="24"/>
    </row>
    <row r="51" spans="1:4" ht="17.45" customHeight="1">
      <c r="A51" s="26"/>
      <c r="B51" s="22"/>
      <c r="C51" s="23"/>
      <c r="D51" s="24"/>
    </row>
    <row r="52" spans="1:4" ht="17.45" customHeight="1">
      <c r="A52" s="26"/>
      <c r="B52" s="22"/>
      <c r="C52" s="23"/>
      <c r="D52" s="24"/>
    </row>
    <row r="53" spans="1:4" ht="17.45" customHeight="1">
      <c r="A53" s="25"/>
      <c r="B53" s="22"/>
      <c r="C53" s="23"/>
      <c r="D53" s="24"/>
    </row>
    <row r="54" spans="1:4" ht="17.45" customHeight="1">
      <c r="A54" s="25"/>
      <c r="B54" s="22"/>
      <c r="C54" s="23"/>
      <c r="D54" s="24"/>
    </row>
    <row r="55" spans="1:4" ht="17.45" customHeight="1">
      <c r="A55" s="25"/>
      <c r="B55" s="22"/>
      <c r="C55" s="23"/>
      <c r="D55" s="24"/>
    </row>
    <row r="56" spans="1:4" ht="17.45" customHeight="1">
      <c r="A56" s="25"/>
      <c r="B56" s="22"/>
      <c r="C56" s="23"/>
      <c r="D56" s="24"/>
    </row>
    <row r="57" spans="1:4" ht="17.45" customHeight="1">
      <c r="A57" s="25"/>
      <c r="B57" s="22"/>
      <c r="C57" s="23"/>
      <c r="D57" s="24"/>
    </row>
    <row r="58" spans="1:4" ht="17.45" customHeight="1">
      <c r="A58" s="29"/>
      <c r="B58" s="35"/>
      <c r="C58" s="31"/>
      <c r="D58" s="32"/>
    </row>
    <row r="59" spans="1:4" ht="17.45" customHeight="1">
      <c r="A59" s="22" t="s">
        <v>10</v>
      </c>
      <c r="B59" s="22"/>
      <c r="C59" s="25"/>
      <c r="D59" s="24"/>
    </row>
    <row r="60" spans="1:4" ht="17.45" customHeight="1">
      <c r="A60" s="33"/>
      <c r="B60" s="22" t="s">
        <v>25</v>
      </c>
      <c r="C60" s="241" t="s">
        <v>103</v>
      </c>
      <c r="D60" s="242"/>
    </row>
    <row r="61" spans="1:4" ht="17.45" customHeight="1">
      <c r="A61" s="33"/>
      <c r="B61" s="22"/>
      <c r="C61" s="241"/>
      <c r="D61" s="242"/>
    </row>
    <row r="62" spans="1:4" ht="17.45" customHeight="1">
      <c r="A62" s="33"/>
      <c r="B62" s="22"/>
      <c r="C62" s="25"/>
      <c r="D62" s="24"/>
    </row>
    <row r="63" spans="1:4" ht="17.45" customHeight="1">
      <c r="A63" s="35" t="s">
        <v>11</v>
      </c>
      <c r="B63" s="35"/>
      <c r="C63" s="31"/>
      <c r="D63" s="32"/>
    </row>
    <row r="64" spans="1:4" ht="17.45" customHeight="1">
      <c r="A64" s="33"/>
      <c r="B64" s="22" t="s">
        <v>26</v>
      </c>
      <c r="C64" s="241" t="s">
        <v>104</v>
      </c>
      <c r="D64" s="242"/>
    </row>
    <row r="65" spans="1:4" ht="17.45" customHeight="1">
      <c r="A65" s="33"/>
      <c r="B65" s="22"/>
      <c r="C65" s="241"/>
      <c r="D65" s="242"/>
    </row>
    <row r="66" spans="1:4" ht="17.45" customHeight="1">
      <c r="A66" s="37"/>
      <c r="B66" s="38"/>
      <c r="C66" s="41"/>
      <c r="D66" s="40"/>
    </row>
    <row r="67" spans="1:4" ht="17.45" customHeight="1">
      <c r="A67" s="22" t="s">
        <v>22</v>
      </c>
      <c r="B67" s="22"/>
      <c r="C67" s="25"/>
      <c r="D67" s="24"/>
    </row>
    <row r="68" spans="1:4" ht="17.45" customHeight="1">
      <c r="A68" s="33" t="s">
        <v>57</v>
      </c>
      <c r="B68" s="22" t="s">
        <v>105</v>
      </c>
      <c r="C68" s="25"/>
      <c r="D68" s="24"/>
    </row>
    <row r="69" spans="1:4" ht="17.45" customHeight="1">
      <c r="A69" s="33"/>
      <c r="B69" s="22" t="s">
        <v>106</v>
      </c>
      <c r="C69" s="241" t="s">
        <v>107</v>
      </c>
      <c r="D69" s="242"/>
    </row>
    <row r="70" spans="1:4" ht="17.45" customHeight="1">
      <c r="A70" s="33"/>
      <c r="B70" s="22"/>
      <c r="C70" s="241"/>
      <c r="D70" s="242"/>
    </row>
    <row r="71" spans="1:4" ht="17.45" customHeight="1">
      <c r="A71" s="33"/>
      <c r="B71" s="27"/>
      <c r="C71" s="25"/>
      <c r="D71" s="24"/>
    </row>
    <row r="72" spans="1:4" ht="17.45" customHeight="1">
      <c r="A72" s="35" t="s">
        <v>23</v>
      </c>
      <c r="B72" s="35"/>
      <c r="C72" s="31"/>
      <c r="D72" s="32"/>
    </row>
    <row r="73" spans="1:4" ht="17.45" customHeight="1">
      <c r="A73" s="33" t="s">
        <v>63</v>
      </c>
      <c r="B73" s="22" t="s">
        <v>27</v>
      </c>
      <c r="C73" s="241" t="s">
        <v>108</v>
      </c>
      <c r="D73" s="242"/>
    </row>
    <row r="74" spans="1:4" ht="17.45" customHeight="1">
      <c r="A74" s="33"/>
      <c r="B74" s="22"/>
      <c r="C74" s="243"/>
      <c r="D74" s="244"/>
    </row>
    <row r="75" spans="1:4" ht="17.45" customHeight="1">
      <c r="A75" s="37"/>
      <c r="B75" s="38"/>
      <c r="C75" s="41"/>
      <c r="D75" s="40"/>
    </row>
    <row r="76" spans="1:4" ht="17.45" customHeight="1">
      <c r="A76" s="35" t="s">
        <v>4</v>
      </c>
      <c r="B76" s="35"/>
      <c r="C76" s="36"/>
      <c r="D76" s="32"/>
    </row>
    <row r="77" spans="1:4" ht="17.45" customHeight="1">
      <c r="A77" s="33"/>
      <c r="B77" s="22" t="s">
        <v>6</v>
      </c>
      <c r="C77" s="241" t="s">
        <v>109</v>
      </c>
      <c r="D77" s="242"/>
    </row>
    <row r="78" spans="1:4" ht="17.45" customHeight="1">
      <c r="A78" s="33"/>
      <c r="B78" s="22"/>
      <c r="C78" s="241"/>
      <c r="D78" s="242"/>
    </row>
    <row r="79" spans="1:4" ht="17.45" customHeight="1">
      <c r="A79" s="33"/>
      <c r="B79" s="22"/>
      <c r="C79" s="25"/>
      <c r="D79" s="24"/>
    </row>
    <row r="80" spans="1:4" ht="18" customHeight="1">
      <c r="A80" s="37"/>
      <c r="B80" s="38"/>
      <c r="C80" s="41"/>
      <c r="D80" s="40"/>
    </row>
  </sheetData>
  <mergeCells count="22">
    <mergeCell ref="C64:D64"/>
    <mergeCell ref="C69:D69"/>
    <mergeCell ref="C25:D25"/>
    <mergeCell ref="C34:D34"/>
    <mergeCell ref="C60:D60"/>
    <mergeCell ref="C30:D30"/>
    <mergeCell ref="C61:D61"/>
    <mergeCell ref="C65:D65"/>
    <mergeCell ref="C70:D70"/>
    <mergeCell ref="C74:D74"/>
    <mergeCell ref="C78:D78"/>
    <mergeCell ref="C73:D73"/>
    <mergeCell ref="C77:D77"/>
    <mergeCell ref="C1:D1"/>
    <mergeCell ref="C41:D41"/>
    <mergeCell ref="C22:D22"/>
    <mergeCell ref="C26:D26"/>
    <mergeCell ref="C31:D31"/>
    <mergeCell ref="C35:D35"/>
    <mergeCell ref="C39:D39"/>
    <mergeCell ref="C21:D21"/>
    <mergeCell ref="C38:D38"/>
  </mergeCells>
  <phoneticPr fontId="3" type="noConversion"/>
  <printOptions horizontalCentered="1"/>
  <pageMargins left="0.62992125984251968" right="0.59055118110236227" top="1.1811023622047245" bottom="0.51181102362204722" header="0.70866141732283472" footer="0.43307086614173229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10</vt:i4>
      </vt:variant>
    </vt:vector>
  </HeadingPairs>
  <TitlesOfParts>
    <vt:vector size="19" baseType="lpstr">
      <vt:lpstr>Data_Shet</vt:lpstr>
      <vt:lpstr>제외_측면점검로(소단)</vt:lpstr>
      <vt:lpstr>제외_측면점검로(계단)</vt:lpstr>
      <vt:lpstr>8.08</vt:lpstr>
      <vt:lpstr>정리_절토부점검로수량집계 </vt:lpstr>
      <vt:lpstr>전체_절토부점검로수량집계_당초변경</vt:lpstr>
      <vt:lpstr>정리_절토부점검로현황</vt:lpstr>
      <vt:lpstr>전체_절토부점검로현황_당초변경</vt:lpstr>
      <vt:lpstr>절토부점검로단위수량</vt:lpstr>
      <vt:lpstr>'제외_측면점검로(계단)'!_FilterDatabase</vt:lpstr>
      <vt:lpstr>'제외_측면점검로(소단)'!_FilterDatabase</vt:lpstr>
      <vt:lpstr>전체_절토부점검로수량집계_당초변경!Print_Area</vt:lpstr>
      <vt:lpstr>전체_절토부점검로현황_당초변경!Print_Area</vt:lpstr>
      <vt:lpstr>'정리_절토부점검로수량집계 '!Print_Area</vt:lpstr>
      <vt:lpstr>정리_절토부점검로현황!Print_Area</vt:lpstr>
      <vt:lpstr>'제외_측면점검로(계단)'!Print_Area</vt:lpstr>
      <vt:lpstr>'제외_측면점검로(소단)'!Print_Area</vt:lpstr>
      <vt:lpstr>'제외_측면점검로(계단)'!Print_Titles</vt:lpstr>
      <vt:lpstr>'제외_측면점검로(소단)'!Print_Titles</vt:lpstr>
    </vt:vector>
  </TitlesOfParts>
  <Company>(주)평화엔지니어링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장지영</dc:creator>
  <cp:lastModifiedBy>user</cp:lastModifiedBy>
  <cp:lastPrinted>2016-06-28T12:22:59Z</cp:lastPrinted>
  <dcterms:created xsi:type="dcterms:W3CDTF">2001-02-26T07:59:24Z</dcterms:created>
  <dcterms:modified xsi:type="dcterms:W3CDTF">2017-03-28T08:03:06Z</dcterms:modified>
</cp:coreProperties>
</file>